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2120" windowHeight="8130" tabRatio="596" firstSheet="3" activeTab="3"/>
  </bookViews>
  <sheets>
    <sheet name="Тарифы - сравнительные" sheetId="1" state="hidden" r:id="rId1"/>
    <sheet name="Тарифы АИБ Замечание Дирекци" sheetId="3" state="hidden" r:id="rId2"/>
    <sheet name="замечание" sheetId="4" state="hidden" r:id="rId3"/>
    <sheet name="Точики" sheetId="5" r:id="rId4"/>
    <sheet name="калькуляция" sheetId="6" state="hidden" r:id="rId5"/>
    <sheet name="замечание-" sheetId="14" state="hidden" r:id="rId6"/>
    <sheet name="Пешниходхо" sheetId="15" state="hidden" r:id="rId7"/>
    <sheet name="Тагйиротхо" sheetId="16" state="hidden" r:id="rId8"/>
    <sheet name="Лист1" sheetId="17" state="hidden" r:id="rId9"/>
    <sheet name="Лист2" sheetId="18" state="hidden" r:id="rId10"/>
    <sheet name="Лист3" sheetId="19" r:id="rId11"/>
  </sheets>
  <definedNames>
    <definedName name="_xlnm._FilterDatabase" localSheetId="1" hidden="1">'Тарифы АИБ Замечание Дирекци'!$A$14:$E$121</definedName>
    <definedName name="_xlnm.Print_Titles" localSheetId="4">калькуляция!$4:$4</definedName>
    <definedName name="_xlnm.Print_Titles" localSheetId="0">'Тарифы - сравнительные'!$5:$5</definedName>
    <definedName name="_xlnm.Print_Titles" localSheetId="1">'Тарифы АИБ Замечание Дирекци'!$13:$14</definedName>
    <definedName name="_xlnm.Print_Titles" localSheetId="3">Точики!$11:$12</definedName>
    <definedName name="_xlnm.Print_Area" localSheetId="7">Тагйиротхо!$A$1:$F$303</definedName>
    <definedName name="_xlnm.Print_Area" localSheetId="0">'Тарифы - сравнительные'!$A$1:$D$377</definedName>
    <definedName name="_xlnm.Print_Area" localSheetId="1">'Тарифы АИБ Замечание Дирекци'!$A$1:$E$1519</definedName>
    <definedName name="_xlnm.Print_Area" localSheetId="3">Точики!$A$1:$D$223</definedName>
  </definedNames>
  <calcPr calcId="125725" fullCalcOnLoad="1"/>
</workbook>
</file>

<file path=xl/calcChain.xml><?xml version="1.0" encoding="utf-8"?>
<calcChain xmlns="http://schemas.openxmlformats.org/spreadsheetml/2006/main">
  <c r="D8" i="6"/>
  <c r="D9"/>
  <c r="D10"/>
  <c r="D12"/>
  <c r="D13"/>
  <c r="D14"/>
  <c r="D15"/>
  <c r="D16"/>
  <c r="D17"/>
  <c r="D18"/>
  <c r="D19"/>
  <c r="D21"/>
  <c r="D23"/>
  <c r="D24"/>
  <c r="D25"/>
  <c r="D26"/>
  <c r="D28"/>
  <c r="D29"/>
  <c r="D30"/>
  <c r="D31"/>
  <c r="D34"/>
  <c r="D35"/>
  <c r="D36"/>
  <c r="D39"/>
  <c r="D40"/>
  <c r="D41"/>
  <c r="D43"/>
  <c r="D44"/>
  <c r="D45"/>
  <c r="D49"/>
  <c r="D50"/>
  <c r="D51"/>
  <c r="D54"/>
  <c r="D55"/>
  <c r="D56"/>
  <c r="D59"/>
  <c r="D60"/>
  <c r="D61"/>
  <c r="D63"/>
  <c r="D64"/>
  <c r="D65"/>
  <c r="D66"/>
  <c r="D69"/>
  <c r="D70"/>
  <c r="D71"/>
  <c r="D76"/>
  <c r="D78"/>
  <c r="D79"/>
  <c r="D80"/>
  <c r="D82"/>
  <c r="D83"/>
  <c r="D81"/>
  <c r="D85"/>
  <c r="D86"/>
  <c r="D90"/>
  <c r="D94"/>
  <c r="D87"/>
  <c r="D88"/>
  <c r="D89"/>
  <c r="D93"/>
  <c r="D96"/>
  <c r="D101"/>
  <c r="D104"/>
  <c r="D105"/>
  <c r="D106"/>
  <c r="D107"/>
  <c r="D109"/>
  <c r="D114"/>
  <c r="D116"/>
  <c r="D117"/>
  <c r="D119"/>
  <c r="D120"/>
  <c r="D118"/>
  <c r="D129"/>
  <c r="D137"/>
  <c r="D145"/>
  <c r="D153"/>
  <c r="D161"/>
  <c r="D163"/>
  <c r="D164"/>
  <c r="D166"/>
  <c r="D165"/>
  <c r="D168"/>
  <c r="D169"/>
  <c r="D174"/>
  <c r="D170"/>
  <c r="D171"/>
  <c r="D172"/>
  <c r="D173"/>
  <c r="D184"/>
  <c r="D72"/>
  <c r="D74"/>
  <c r="D47"/>
  <c r="D37"/>
  <c r="D67"/>
  <c r="D52"/>
  <c r="D42"/>
  <c r="D57"/>
</calcChain>
</file>

<file path=xl/comments1.xml><?xml version="1.0" encoding="utf-8"?>
<comments xmlns="http://schemas.openxmlformats.org/spreadsheetml/2006/main">
  <authors>
    <author>LQudratov</author>
  </authors>
  <commentList>
    <comment ref="D1351" authorId="0">
      <text>
        <r>
          <rPr>
            <b/>
            <sz val="8"/>
            <color indexed="81"/>
            <rFont val="Tahoma"/>
            <family val="2"/>
            <charset val="204"/>
          </rPr>
          <t>LQudratov:</t>
        </r>
        <r>
          <rPr>
            <sz val="8"/>
            <color indexed="81"/>
            <rFont val="Tahoma"/>
            <family val="2"/>
            <charset val="204"/>
          </rPr>
          <t xml:space="preserve">
Фонд оплата труда 6,84 +Освещение 0,16+кондиц и обогрев 1,54 +Аморя компютер 0,16+потребление электроенергия 0,03 печат на принтер 0,18 ксерокопия приложение на 2 листа 0,50 </t>
        </r>
      </text>
    </comment>
    <comment ref="D1368" authorId="0">
      <text>
        <r>
          <rPr>
            <b/>
            <sz val="8"/>
            <color indexed="81"/>
            <rFont val="Tahoma"/>
            <family val="2"/>
            <charset val="204"/>
          </rPr>
          <t>LQudratov:</t>
        </r>
        <r>
          <rPr>
            <sz val="8"/>
            <color indexed="81"/>
            <rFont val="Tahoma"/>
            <family val="2"/>
            <charset val="204"/>
          </rPr>
          <t xml:space="preserve">
Фонд оплата труда 6,84 +Освещение 0,16+кондиц и обогрев 1,54 +Аморя компютер 0,16+потребление электроенергия 0,03 печат на принтер 0,18 ксерокопия приложение на 2 листа 0,50 </t>
        </r>
      </text>
    </comment>
    <comment ref="D1386" authorId="0">
      <text>
        <r>
          <rPr>
            <b/>
            <sz val="8"/>
            <color indexed="81"/>
            <rFont val="Tahoma"/>
            <family val="2"/>
            <charset val="204"/>
          </rPr>
          <t>LQudratov:</t>
        </r>
        <r>
          <rPr>
            <sz val="8"/>
            <color indexed="81"/>
            <rFont val="Tahoma"/>
            <family val="2"/>
            <charset val="204"/>
          </rPr>
          <t xml:space="preserve">
Фонд оплата труда 6,84 +Освещение 0,16+кондиц и обогрев 1,54 +Аморя компютер 0,16+потребление электроенергия 0,03 печат на принтер 0,18 ксерокопия приложение на 2 листа 0,50 </t>
        </r>
      </text>
    </comment>
    <comment ref="D1403" authorId="0">
      <text>
        <r>
          <rPr>
            <b/>
            <sz val="8"/>
            <color indexed="81"/>
            <rFont val="Tahoma"/>
            <family val="2"/>
            <charset val="204"/>
          </rPr>
          <t>LQudratov:</t>
        </r>
        <r>
          <rPr>
            <sz val="8"/>
            <color indexed="81"/>
            <rFont val="Tahoma"/>
            <family val="2"/>
            <charset val="204"/>
          </rPr>
          <t xml:space="preserve">
Фонд оплата труда 6,84 +Освещение 0,16+кондиц и обогрев 1,54 +Аморя компютер 0,16+потребление электроенергия 0,03 печат на принтер 0,18 ксерокопия приложение на 2 листа 0,50 </t>
        </r>
      </text>
    </comment>
  </commentList>
</comments>
</file>

<file path=xl/comments2.xml><?xml version="1.0" encoding="utf-8"?>
<comments xmlns="http://schemas.openxmlformats.org/spreadsheetml/2006/main">
  <authors>
    <author>obahtibekov</author>
  </authors>
  <commentList>
    <comment ref="F3" authorId="0">
      <text>
        <r>
          <rPr>
            <b/>
            <sz val="8"/>
            <color indexed="81"/>
            <rFont val="Tahoma"/>
            <family val="2"/>
            <charset val="204"/>
          </rPr>
          <t>obahtibekov:</t>
        </r>
        <r>
          <rPr>
            <sz val="8"/>
            <color indexed="81"/>
            <rFont val="Tahoma"/>
            <family val="2"/>
            <charset val="204"/>
          </rPr>
          <t xml:space="preserve">
Пешниходи мудирияти бонкдории корпоративи 2.00 сомони</t>
        </r>
      </text>
    </comment>
    <comment ref="F6" authorId="0">
      <text>
        <r>
          <rPr>
            <b/>
            <sz val="8"/>
            <color indexed="81"/>
            <rFont val="Tahoma"/>
            <family val="2"/>
            <charset val="204"/>
          </rPr>
          <t>obahtibekov:</t>
        </r>
        <r>
          <rPr>
            <sz val="8"/>
            <color indexed="81"/>
            <rFont val="Tahoma"/>
            <family val="2"/>
            <charset val="204"/>
          </rPr>
          <t xml:space="preserve">
Мувофики Дастурамали № 186-БМТ «Дар бораи тартиби додани карз ва хисоб кардани фоиз дар ташкилотхои карзи» мумкин нест </t>
        </r>
      </text>
    </comment>
  </commentList>
</comments>
</file>

<file path=xl/sharedStrings.xml><?xml version="1.0" encoding="utf-8"?>
<sst xmlns="http://schemas.openxmlformats.org/spreadsheetml/2006/main" count="7470" uniqueCount="3515">
  <si>
    <t xml:space="preserve">Отправление документа в налоговое и ФСЗН уч-ния - 50 мин </t>
  </si>
  <si>
    <t>Стоимость  бланка-заявления на открытие счета - 0,26</t>
  </si>
  <si>
    <t>100,101,200,201,202,</t>
  </si>
  <si>
    <t>203,204,205,206,207,</t>
  </si>
  <si>
    <t>208,220,221,222,223,</t>
  </si>
  <si>
    <t>224,225,226,227,240,</t>
  </si>
  <si>
    <t>250,260,270,810,811,</t>
  </si>
  <si>
    <t>Поиск и подготовка документа в архиве - 40 мин.</t>
  </si>
  <si>
    <t>Ввод данных  в компьютер :</t>
  </si>
  <si>
    <t>Печать на принтере - 2 листа  - 0,22</t>
  </si>
  <si>
    <t xml:space="preserve">Ксерокопия приложение  на 2 листах - 0,60 </t>
  </si>
  <si>
    <t xml:space="preserve">Поиск и распечатка   на компьютере - 30 мин. </t>
  </si>
  <si>
    <t>Распечатка дубликата  1 лист- 0,13</t>
  </si>
  <si>
    <t>Расходы на  меж.связи - 34,34</t>
  </si>
  <si>
    <t>Итого - 34,47</t>
  </si>
  <si>
    <t>900,904,908</t>
  </si>
  <si>
    <t>Печать на компьютерной бумаги -0,11</t>
  </si>
  <si>
    <t>Амортизация сейфовых ячеек-0,05</t>
  </si>
  <si>
    <t>Печать на компьютерной бумаги - 0,11</t>
  </si>
  <si>
    <t>Амортизация сейфовых ячеек  - 0,11</t>
  </si>
  <si>
    <t>Амортизация компьютера -0,009</t>
  </si>
  <si>
    <t xml:space="preserve">Расходы за 1час   консультации     </t>
  </si>
  <si>
    <t>Поиск в архиве  документов, распечатка мемориальных ордеров  - 1,5 часа</t>
  </si>
  <si>
    <t>Печать 2 листов на компьютере - 0,22</t>
  </si>
  <si>
    <t>Ксерокопия 1 листа  -  1 мин</t>
  </si>
  <si>
    <t>Амортизация ксерокса - 0,03</t>
  </si>
  <si>
    <t>Энергопотребление  - 0,002</t>
  </si>
  <si>
    <t>Расходы на техобслуживание - 0,010</t>
  </si>
  <si>
    <t>Сейфовые операции</t>
  </si>
  <si>
    <t xml:space="preserve">  - при аренде сейфа типа C (32,0 см х 15,0 см)</t>
  </si>
  <si>
    <t xml:space="preserve">  - при аренде сейфа типа D (32,0 см х 25,0 см)</t>
  </si>
  <si>
    <t xml:space="preserve">   - при аренде сейфа типа E (32,0 см х 30,0 см)</t>
  </si>
  <si>
    <t>200,201,202,203,204,</t>
  </si>
  <si>
    <t>205,206,207,208,240,</t>
  </si>
  <si>
    <t>(Приложение к Тарифам на оказываемые ОАО "Агроинвестбанк" банковские услуги)</t>
  </si>
  <si>
    <t xml:space="preserve">Код банковского продукта </t>
  </si>
  <si>
    <t>Наменование услуги</t>
  </si>
  <si>
    <t xml:space="preserve">Открытие депозитного счета:  </t>
  </si>
  <si>
    <t>- другим местным клиентам</t>
  </si>
  <si>
    <t>Ввод данных в компьютер - 20 мин.</t>
  </si>
  <si>
    <t>-другим  иногородным клиентам</t>
  </si>
  <si>
    <t xml:space="preserve">Оформление  документов  в налоговое и ФСЗН  уч-ния - 30 мин. </t>
  </si>
  <si>
    <t xml:space="preserve"> Дубликат выписки по счету </t>
  </si>
  <si>
    <t>за заданный период (за1выписку)</t>
  </si>
  <si>
    <t>100,101,810,813</t>
  </si>
  <si>
    <t xml:space="preserve"> Предоставление по запросу Клиента денежной чековой книжки к счету</t>
  </si>
  <si>
    <t xml:space="preserve">Оформление книжки -10 мин. </t>
  </si>
  <si>
    <t>Стоимость книжки  -14,61</t>
  </si>
  <si>
    <t>Подписание договора залога    имущества, предоставленного в обеспечение по ссуде (за каждый объект недвижимости; за каждый перечень движимого имущества)</t>
  </si>
  <si>
    <t xml:space="preserve">Выезд и ознакомление  с объектом  - 1 час </t>
  </si>
  <si>
    <t xml:space="preserve"> Предоставление копии сообщения о проведенном платеже  в формате SWIFT или TELEX по запросу Клиента:</t>
  </si>
  <si>
    <t>Инкасация- транспортировка денежной наличности и других ценностей в пределах основного места дислацирования Службы инкассации Банка (с протяжен-ностью маршрута до 15 км):</t>
  </si>
  <si>
    <t xml:space="preserve">Подготовка  инкассаторов -10 мин. </t>
  </si>
  <si>
    <t xml:space="preserve">Получение оружие и боеприпасов </t>
  </si>
  <si>
    <t xml:space="preserve">Подбор инкассаторских сумок - 3 шт </t>
  </si>
  <si>
    <t>Явочных карточек</t>
  </si>
  <si>
    <t>Итого - 0,81</t>
  </si>
  <si>
    <t xml:space="preserve">Выезд на один маршрут  - 1,15 час </t>
  </si>
  <si>
    <t>Инкасация- транспортировка денежной наличности и других ценностей вне пределов основ-ного места дислацирования Службы инкассации Банка (с протяженностью маршрута более 15 км):</t>
  </si>
  <si>
    <t>Явочных карточек, шпагат, пломбы</t>
  </si>
  <si>
    <t>Всего - 0,81</t>
  </si>
  <si>
    <t xml:space="preserve">Выезд на один маршрут  - 1,30 час </t>
  </si>
  <si>
    <t>Розыск в архиве Банка в виде проектной документации по объекту, переданной на хранение в Банк (за 1 проект)</t>
  </si>
  <si>
    <t xml:space="preserve"> Ксерокопирование документов, подлежащих представлению Клиентом в Банк для получения банковской услуги (за 1 лист)</t>
  </si>
  <si>
    <t xml:space="preserve"> - при аренде сейфа типа A      (32,0 см х 7,5 см)</t>
  </si>
  <si>
    <t xml:space="preserve"> - при аренде сейфа типа B     (32,0 см х 10,0 см)</t>
  </si>
  <si>
    <t>Покупка инвалюты - межбанковский рынок</t>
  </si>
  <si>
    <t>1. Покупка долларов США на межбанковском рынке</t>
  </si>
  <si>
    <t>601_05</t>
  </si>
  <si>
    <t>согласно заключенной межбанковской сделки</t>
  </si>
  <si>
    <t>2. Покупка Евро на межбанковском рынке</t>
  </si>
  <si>
    <t>601_11</t>
  </si>
  <si>
    <t>3. Покупка российских рублей и другой валюты на межбанковском рынке</t>
  </si>
  <si>
    <t>601_17</t>
  </si>
  <si>
    <t>Покупка инвалюты - обменные пункты банка</t>
  </si>
  <si>
    <t>1. Покупка долларов США через обменные пункты Банка</t>
  </si>
  <si>
    <t>602_05</t>
  </si>
  <si>
    <t>по курсу покупки объявленного АИБ на день поступления заявки Клиента</t>
  </si>
  <si>
    <t>2. Покупка Евро через обменные пункты Банка</t>
  </si>
  <si>
    <t>602_11</t>
  </si>
  <si>
    <t>3. Покупка российских рублей и другой валюты через обменные пункты</t>
  </si>
  <si>
    <t>602_17</t>
  </si>
  <si>
    <t>Покупка инвалюты - внутрисистемный рынок</t>
  </si>
  <si>
    <t>1. Покупка долларов США на внутрисистемном рынке</t>
  </si>
  <si>
    <t>603_05</t>
  </si>
  <si>
    <t>согласно заключенной внутрисистемной сделки</t>
  </si>
  <si>
    <t>2. Покупка Евро на внутрисистемном рынке</t>
  </si>
  <si>
    <t>603_11</t>
  </si>
  <si>
    <t>3. Покупка российских рублей и другой валюты на внутрисистемном рынке</t>
  </si>
  <si>
    <t>603_17</t>
  </si>
  <si>
    <t>Обмен инвалюты на нацвалюту (для клиентов банка)</t>
  </si>
  <si>
    <t>по обменному курсу АИБ объявленного на день поступления заявки Клиента</t>
  </si>
  <si>
    <t>Продажа инвалюты - межбанковский рынок</t>
  </si>
  <si>
    <t>1. Продажа долларов США на межбанковском рынке</t>
  </si>
  <si>
    <t>2. Продажа Евро на межбанковском рынке</t>
  </si>
  <si>
    <t>3. Продажа российских рублей и другой валюты на межбанковском рынке</t>
  </si>
  <si>
    <t>Продажа инвалюты - обменные пункты банка</t>
  </si>
  <si>
    <t>1. Продажа долларов США через обменные пункты Банка</t>
  </si>
  <si>
    <t>по курсу продажи объявленного АИБ на день поступления заявки Клиента</t>
  </si>
  <si>
    <t>2. Продажа Евро через обменные пункты Банка</t>
  </si>
  <si>
    <t>3. Продажа российских рублей и другой валюты через обменные пункты</t>
  </si>
  <si>
    <t>Продажа инвалюты - внутрисистемный рынок</t>
  </si>
  <si>
    <t>1. Продажа долларов США на внутрисистемном рынке</t>
  </si>
  <si>
    <t>2. Продажа Евро на внутрисистемном рынке</t>
  </si>
  <si>
    <t>3. Продажа российских рублей и другой валюты на внутрисистемном рынке</t>
  </si>
  <si>
    <t>Размен иностранной валюты одного номинала</t>
  </si>
  <si>
    <t>1. Размер наличных денег в иностранной валюте по разным достоинствам:</t>
  </si>
  <si>
    <t>620_03</t>
  </si>
  <si>
    <t>б) размен денежных знаков крупного достоинства на мелкие
     (за каждый лист выданных по результатам обмена денежных знаков)</t>
  </si>
  <si>
    <t>Обмен иностранной валюты разного номинала</t>
  </si>
  <si>
    <t>1. Обмен наличных денег в иностранной валюте по разным достоинствам:</t>
  </si>
  <si>
    <t>630_03</t>
  </si>
  <si>
    <t>а) обмен ветхих денежных знаков на годные в одном номинале валюты</t>
  </si>
  <si>
    <t>10 % от суммы</t>
  </si>
  <si>
    <t>б) обмен по заявке Клиента в самом Банке номинала одного вида
     инвалюты на номинал другого вида</t>
  </si>
  <si>
    <t>по СПОТ-курсу на день сделки + 
0,02 % от суммы</t>
  </si>
  <si>
    <t>в) обмен одного вида инвалюты на номинал другого вида в безналичном
     порядке через банки-корреспонденты</t>
  </si>
  <si>
    <t>по цене сделки на межбанковском валютном рынке + 0,02% от суммы</t>
  </si>
  <si>
    <t>7 - ОПЕРАЦИИ С ЦЕННЫМИ БУМАГАМИ</t>
  </si>
  <si>
    <t>Покупка ценных бумаг - для торговли</t>
  </si>
  <si>
    <t>700_05</t>
  </si>
  <si>
    <t>1. Покупка государственных ценных бумаг для торговли</t>
  </si>
  <si>
    <t>согласно сделки, заключенной на фондовой бирже</t>
  </si>
  <si>
    <t>2. Покупка долговых ценных бумаг для торговли</t>
  </si>
  <si>
    <t>3. Покупка акций субъектов хозяйствования для торговли</t>
  </si>
  <si>
    <t>Покупка ценных бумаг - для продажи</t>
  </si>
  <si>
    <t>701_05</t>
  </si>
  <si>
    <t>1. Покупка государственных ценных бумаг для продажи</t>
  </si>
  <si>
    <t>2. Покупка долговых ценных бумаг для продажи</t>
  </si>
  <si>
    <t>3. Покупка акций субъектов хозяйствования для продажи</t>
  </si>
  <si>
    <t>Покупка ценных бумаг - до срока погашения</t>
  </si>
  <si>
    <t>702_05</t>
  </si>
  <si>
    <t>1. Покупка государственных ценных бумаг до срока погашения</t>
  </si>
  <si>
    <t>2. Покупка долговых ценных бумаг до срока погашения</t>
  </si>
  <si>
    <t>3. Покупка акций субъектов хозяйствования до срока погашения</t>
  </si>
  <si>
    <t>Операции с векселями - приобретенными</t>
  </si>
  <si>
    <t>1. Обслуживанию приобретенных векселей:</t>
  </si>
  <si>
    <t>703_03</t>
  </si>
  <si>
    <t>а) за выдачу аваля (вексельной гарантии)</t>
  </si>
  <si>
    <t>по условиям договора</t>
  </si>
  <si>
    <t>б) за учет (диконтирование) векселей</t>
  </si>
  <si>
    <t>в) за домиляцию векселей</t>
  </si>
  <si>
    <t>г) за прием векселей на инкассо</t>
  </si>
  <si>
    <t>д) за возврат неоплаченных векселей при инкассо (за один пакет)</t>
  </si>
  <si>
    <t>150 сомони +</t>
  </si>
  <si>
    <t>е) за акцептование тратт в порядке посредничества</t>
  </si>
  <si>
    <t>ж) за преставление бланка векселя</t>
  </si>
  <si>
    <t>з) за экпертизу одноговекселя</t>
  </si>
  <si>
    <t>и) за структуирование локальных сделок с векселями</t>
  </si>
  <si>
    <t>(min 300 сомони)</t>
  </si>
  <si>
    <t>к) за структуирование международных сделок с векселями</t>
  </si>
  <si>
    <t>по условиям договора, но не более 1,5 % от суммы оплачиваемых единовременно</t>
  </si>
  <si>
    <t>Продажа ценных бумаг - для торговли</t>
  </si>
  <si>
    <t>710_05</t>
  </si>
  <si>
    <t>1. Продажа государственных ценных бумаг для торговли</t>
  </si>
  <si>
    <t>2. Продажа долговых ценных бумаг для торговли</t>
  </si>
  <si>
    <t>3. Продажа акций субъектов хозяйствования для торговли</t>
  </si>
  <si>
    <t>Продажа ценных бумаг - для продажи</t>
  </si>
  <si>
    <t>711_05</t>
  </si>
  <si>
    <t>1. Продажа государственных ценных бумаг для продажи</t>
  </si>
  <si>
    <t>2. Продажа долговых ценных бумаг для продажи</t>
  </si>
  <si>
    <t>3. Продажа акций субъектов хозяйствования для продажи</t>
  </si>
  <si>
    <t>Продажа ценных бумаг - до срока погашения</t>
  </si>
  <si>
    <t>1. Продажа государственных ценных бумаг до срока погашения</t>
  </si>
  <si>
    <t>2. Продажа долговых ценных бумаг до срока погашения</t>
  </si>
  <si>
    <t>3. Продажа акций субъектов хозяйствования до срока погашения</t>
  </si>
  <si>
    <t>Операции с цеными бумагами на основе договора "РЕПО"</t>
  </si>
  <si>
    <t>1. Проведению операций с ценными бумагами на основании договора "РЕПО"</t>
  </si>
  <si>
    <t>720_04</t>
  </si>
  <si>
    <t>по условиям заключенного договора</t>
  </si>
  <si>
    <t>2. Оказание брокерских услуг Клиенту на рынке ценных бумаг</t>
  </si>
  <si>
    <t>0,5 % от суммы сделки</t>
  </si>
  <si>
    <t>8 - МЕЖБАНКОВСКИЕ ОПЕРАЦИИ</t>
  </si>
  <si>
    <t>Операции по корсчетам банков Таджикстана, открытых в Банке</t>
  </si>
  <si>
    <t>1. Открытие корсчета и оформление договора о коротношениях с
    Банком-респондентом</t>
  </si>
  <si>
    <t>810_07</t>
  </si>
  <si>
    <t>2. Обслуживание корреспонденского счета Банка-респондента:</t>
  </si>
  <si>
    <t>810_10</t>
  </si>
  <si>
    <t>а) абонетская плата при нулевой ставке по корсчету (в месяц)</t>
  </si>
  <si>
    <t>б) абонетская плата при начислении процентов на корсчет (в день)</t>
  </si>
  <si>
    <t>810_16</t>
  </si>
  <si>
    <t xml:space="preserve">               - чековой безналичной операции</t>
  </si>
  <si>
    <t>810_22</t>
  </si>
  <si>
    <t xml:space="preserve">               - межбанковской расчетной операции</t>
  </si>
  <si>
    <t>810_25</t>
  </si>
  <si>
    <t>3. Предоставление технических средств для отдаленного доступа к 
    корреспондтскому счету посредством использования компьютерной 
    системы Клиент-Банк "АИБ-Офис":</t>
  </si>
  <si>
    <t>810_28</t>
  </si>
  <si>
    <t>4. Предоставление по запросам Банка-респондента:</t>
  </si>
  <si>
    <t>810_19</t>
  </si>
  <si>
    <t>а) пластиковой карты Банка к счету Банка-респондента</t>
  </si>
  <si>
    <t>б) выписки по счету за заданный период (в первый раз - оригинал)</t>
  </si>
  <si>
    <t>в) дубликата выписки по счету за заданный период (за 1 выписку)</t>
  </si>
  <si>
    <t>г) копии платежных документов к выписке по счету (в первый раз)</t>
  </si>
  <si>
    <t>д) дубликат копий платежных документов к выписке по счету ( за 1 шт.)</t>
  </si>
  <si>
    <t>е) справка-подтверждение о поступлении на счет денежных средств</t>
  </si>
  <si>
    <t>и) услуг по инкассации денег и ценностей</t>
  </si>
  <si>
    <t>см. подраздел 908</t>
  </si>
  <si>
    <t>к) сейфовых услуг</t>
  </si>
  <si>
    <t>см. подраздел 920</t>
  </si>
  <si>
    <t>л) банковской гарантии</t>
  </si>
  <si>
    <t>см. подраздел 280</t>
  </si>
  <si>
    <t>м) банковского акциепта</t>
  </si>
  <si>
    <t>см. подраздел 290</t>
  </si>
  <si>
    <t>810_13</t>
  </si>
  <si>
    <t>Операции по корсчетам "Лоро" банков стран - членов ОСЭР, открытых в Банке</t>
  </si>
  <si>
    <t>811_07</t>
  </si>
  <si>
    <t>811_10</t>
  </si>
  <si>
    <t>811_16</t>
  </si>
  <si>
    <t>811_22</t>
  </si>
  <si>
    <t>811_25</t>
  </si>
  <si>
    <t>811_28</t>
  </si>
  <si>
    <t>811_19</t>
  </si>
  <si>
    <t>811_13</t>
  </si>
  <si>
    <t>Операции по корсчетам "Лоро" банков стран - не членов ОСЭР, открытых в Банке</t>
  </si>
  <si>
    <t>812_07</t>
  </si>
  <si>
    <t>812_10</t>
  </si>
  <si>
    <t>812_16</t>
  </si>
  <si>
    <t>812_22</t>
  </si>
  <si>
    <t>812_25</t>
  </si>
  <si>
    <t>812_28</t>
  </si>
  <si>
    <t>812_19</t>
  </si>
  <si>
    <t>812_13</t>
  </si>
  <si>
    <t>Операции по счетам небанковских финансовых организаций, открытых в Банке</t>
  </si>
  <si>
    <t>1. Открытие счета и оформление договора банковкого счета:</t>
  </si>
  <si>
    <t>813_07</t>
  </si>
  <si>
    <t>а) отечественной Небанковской Финансовой Организации</t>
  </si>
  <si>
    <t>б) иностранной Небанковской Финансовой Организации</t>
  </si>
  <si>
    <t>2. Обслуживание корреспонденского счета Клиента:</t>
  </si>
  <si>
    <t>813_10</t>
  </si>
  <si>
    <t>а) абонетская плата при нулевой ставке по счету (в месяц)</t>
  </si>
  <si>
    <t>б) абонетская плата при начислении процентов на счет (в день)</t>
  </si>
  <si>
    <t>813_16</t>
  </si>
  <si>
    <t>813_22</t>
  </si>
  <si>
    <t>813_25</t>
  </si>
  <si>
    <t>813_28</t>
  </si>
  <si>
    <t>4. Предоставление по запросам Небанковской Финансовой Организации:</t>
  </si>
  <si>
    <t>813_19</t>
  </si>
  <si>
    <t>м) банковского акцепта</t>
  </si>
  <si>
    <t>813_13</t>
  </si>
  <si>
    <t>Операции по счетам срочных размещений банков Таджикстана, открытых в Банке</t>
  </si>
  <si>
    <t>1. Согласование условий и оформление договора о срочном размещении
    с другим банком</t>
  </si>
  <si>
    <t>840_05</t>
  </si>
  <si>
    <t>Операции по счетам срочных размещений банков стран - членов ОСЭР, открытых в Банке</t>
  </si>
  <si>
    <t>841_05</t>
  </si>
  <si>
    <t>Операции по счетам срочных размещений банков стран - не членов ОСЭР, открытых в Банке</t>
  </si>
  <si>
    <t>842_05</t>
  </si>
  <si>
    <t>Межбанковские кредиты, предоставленные банкам Таджикистана</t>
  </si>
  <si>
    <t>850_07</t>
  </si>
  <si>
    <t>850_10</t>
  </si>
  <si>
    <t>850_11</t>
  </si>
  <si>
    <t>Межбанковские кредиты, предоставленные банкам стран - членов ОСЭР</t>
  </si>
  <si>
    <t>851_07</t>
  </si>
  <si>
    <t>851_10</t>
  </si>
  <si>
    <t>851_11</t>
  </si>
  <si>
    <t>Межбанковские кредиты, предоставленные банкам стран - не членов ОСЭР</t>
  </si>
  <si>
    <t>852_07</t>
  </si>
  <si>
    <t>852_10</t>
  </si>
  <si>
    <t>852_11</t>
  </si>
  <si>
    <t>Субординированные кредиты, предоставленные Банком</t>
  </si>
  <si>
    <t>871_07</t>
  </si>
  <si>
    <t>871_10</t>
  </si>
  <si>
    <t>871_11</t>
  </si>
  <si>
    <t>9 - ПРОЧИЕ БАНКОВСКИЕ УСЛУГИ</t>
  </si>
  <si>
    <t>ИНКАССАЦИЯ</t>
  </si>
  <si>
    <t>Инкассация - Доставка денег из банка - клиенты (оказание услуг)</t>
  </si>
  <si>
    <t>1. Установление договорных отношений и оказание услуг :</t>
  </si>
  <si>
    <t>900_04</t>
  </si>
  <si>
    <t>а) рассмотрение предложения на предоставление услуг</t>
  </si>
  <si>
    <t>б) оформление и подписание договора на оказание услуг</t>
  </si>
  <si>
    <t xml:space="preserve">в) внесение изменений в договор по инициативе Клиента </t>
  </si>
  <si>
    <t>г) транспортировка денежной наличности и других ценностей в
    пределах основного места дислацирования Службы инкассации
    Банка (с протяженностью маршрута до 15 км):</t>
  </si>
  <si>
    <t xml:space="preserve">               - при оценке инкассируемых средств до 200 тысяч сомони</t>
  </si>
  <si>
    <t xml:space="preserve">               - при оценке инкассируемых средств свыше 200 тысяч сомони</t>
  </si>
  <si>
    <t>на каждые 20 тысяч сомони</t>
  </si>
  <si>
    <t>долнительно прибавляется</t>
  </si>
  <si>
    <t>д) транспортировка денежной наличности и других ценностей вне
    пределов основного места дислацирования Службы инкассации
    Банка (с протяженностью маршрута более 15 км):</t>
  </si>
  <si>
    <t>на каждые полные 10 км</t>
  </si>
  <si>
    <t>Инкассация - Доставка денег в банк - клиенты (оказание услуг)</t>
  </si>
  <si>
    <t>904_04</t>
  </si>
  <si>
    <t>д) транспортировка денежной наличности и других ценностей из за
    пределов основного места дислацирования Службы инкассации
    Банка (с протяженностью маршрута более 15 км):</t>
  </si>
  <si>
    <t>Межбанковская инкассация - оказание услуг</t>
  </si>
  <si>
    <t>908_04</t>
  </si>
  <si>
    <r>
      <t xml:space="preserve">
</t>
    </r>
    <r>
      <rPr>
        <b/>
        <sz val="10"/>
        <rFont val="Arial Cyr"/>
        <family val="2"/>
        <charset val="204"/>
      </rPr>
      <t>908</t>
    </r>
  </si>
  <si>
    <t>г) транспортировка денежной наличности и других ценностей в
    пределах основного места дислацирования Службы инкассации
   Банка (с протяженностью маршрута до 15 км):</t>
  </si>
  <si>
    <t>д) транспортировка денежной наличности и других ценностей вне
    пределов основного места дислацирования Службы инкассации
    Банка (с наземной протяженностью маршрута более 15 км):</t>
  </si>
  <si>
    <t>СЕЙФОВЫЕ ОПЕРАЦИИ</t>
  </si>
  <si>
    <t>Прием ценностей на хранение в индивидуальные сейфовые ящики</t>
  </si>
  <si>
    <t xml:space="preserve">1. Согласование условий и оформление договора c Клиентом на предмет
    оказания сейфовых услуг, с абонетской платой за хранение за 1 сутки: </t>
  </si>
  <si>
    <t>920_04</t>
  </si>
  <si>
    <t xml:space="preserve">               - при аренде сейфа типа A (32,0 см х 7,5 см)</t>
  </si>
  <si>
    <t xml:space="preserve">               - при аренде сейфа типа B (32,0 см х 10,0 см)</t>
  </si>
  <si>
    <t xml:space="preserve">               - при аренде сейфа типа C (32,0 см х 15,0 см)</t>
  </si>
  <si>
    <t xml:space="preserve">               - при аренде сейфа типа D (32,0 см х 25,0 см)</t>
  </si>
  <si>
    <t xml:space="preserve">               - при аренде сейфа типа E (32,0 см х 30,0 см)</t>
  </si>
  <si>
    <t>2. Изъятие по инициативе Клиента ценностей из индивидуальной сейфовой 
    ячейки для проверки их наличия, частичного или полного получения
    (разовая оплата - независимо от типа сейфа и периода хранения)</t>
  </si>
  <si>
    <t>920_06</t>
  </si>
  <si>
    <t>3.Прием ценностей на хранение юридических лиц</t>
  </si>
  <si>
    <t>Прием ценностей в сейфы общего хранения</t>
  </si>
  <si>
    <t>1. Согласование условий и оформление договора c Клиентом на предмет
    оказания сейфовых услуг, с абонетской платой за хранение за 1 сутки</t>
  </si>
  <si>
    <t>921_04</t>
  </si>
  <si>
    <t>2. Изъятие по инициативе Клиента ценностей из сейфов общего хранения 
    для проверки их наличия, частичного или полного получения
    (разовая оплата - независимо периода хранения)</t>
  </si>
  <si>
    <t>921_06</t>
  </si>
  <si>
    <t>ОПЕРАЦИИ С ДРАГОЦЕННЫМИ МЕТАЛЛАМИ</t>
  </si>
  <si>
    <t>Проведение Банком экспертизы драгоценных металлов</t>
  </si>
  <si>
    <t>1. Предоставление услуг по экспертизе драгоценных металлов
    (за каждый грамм)</t>
  </si>
  <si>
    <t>940_03</t>
  </si>
  <si>
    <t>Прием драгоценных металлов в Банк на хранение</t>
  </si>
  <si>
    <t>1. Согласование условий и оформление договора c Клиентом на предмет
    хранения драгоценных металлов, с установлением абонентской платой
    за хранение за 1 сутки</t>
  </si>
  <si>
    <t>945_04</t>
  </si>
  <si>
    <t>2. Изъятие по инициативе Клиента ценностей драгоценных металлов из 
    хранилища Банка для проверки их наличия, частичного или полного 
    получения (разовая оплата - независимо периода хранения)</t>
  </si>
  <si>
    <t>945_06</t>
  </si>
  <si>
    <t>ОПЕРАЦИИ С ЦЕННЫМИ БУМАГАМИ ОАО "АГРОИНВЕСТБАНК"</t>
  </si>
  <si>
    <t>Операции с акциями ОАО "Агроинвестбанк"</t>
  </si>
  <si>
    <t>1. Регистрация акционера Банка в реестре акционеров</t>
  </si>
  <si>
    <t>998_02</t>
  </si>
  <si>
    <t>2. Предоставление на основании запроса акционера Банка выписки
    из реестра акционеров</t>
  </si>
  <si>
    <t>3. Регистрация перехода прав собственности на акции и передачи прав
   на акции их владельцами номинальному держателю (и обратная операция)
   акционерами Банка:</t>
  </si>
  <si>
    <t>Операции с облигациями ОАО "Агроинвестбанк"</t>
  </si>
  <si>
    <t>1. Услуги по продаже облигаций Банка (за 1 шт.)</t>
  </si>
  <si>
    <t>2. Услуги по выкупу облигаций Банка (за 1 шт.)</t>
  </si>
  <si>
    <t>Операции с векселями ОАО "Агроинвестбанк"</t>
  </si>
  <si>
    <t xml:space="preserve">1. Услуги по оформление бланка векселя Банка по заявке Клиента </t>
  </si>
  <si>
    <t>Операции с депозитными сертификатами ОАО "Агроинвестбанк"</t>
  </si>
  <si>
    <t xml:space="preserve">1. Услуги по выписке депозитного сертификата Банка </t>
  </si>
  <si>
    <t>ПРОЧИЕ УСЛУГИ</t>
  </si>
  <si>
    <t>Консультационные услуги</t>
  </si>
  <si>
    <t xml:space="preserve">1. Предоставление консультационных услуг по запросам Клиентов: </t>
  </si>
  <si>
    <t>980_03</t>
  </si>
  <si>
    <t>а) по вопросам совершенствования финансово-хозяйственной
    деятельности Клиента</t>
  </si>
  <si>
    <t>б) по техническим процедурам выпуска векселей по международным
    сделкам</t>
  </si>
  <si>
    <t>в) по вопросам проведения междунарожного платежа по векселю</t>
  </si>
  <si>
    <t>г) по вопросам финансирования капитальных вложений</t>
  </si>
  <si>
    <t xml:space="preserve">д) по другим вопросам, относящимся к банковской деятельности </t>
  </si>
  <si>
    <t>2. Розыск в архиве Банка запрошенного Клиентом Банка документа:</t>
  </si>
  <si>
    <t>а) в виде проектной документации по объекту, переданной на хранение
    в Банк (за 1 проект)</t>
  </si>
  <si>
    <t>б) в виде банковского документа с неистекшим сроком хранения (1 шт.)</t>
  </si>
  <si>
    <t xml:space="preserve">Агентские услуги </t>
  </si>
  <si>
    <t xml:space="preserve">1. Предоставление консультационных услуг по запросам Клиентов </t>
  </si>
  <si>
    <t>981_03</t>
  </si>
  <si>
    <t>согласно условий договора</t>
  </si>
  <si>
    <t>Технологические услуги</t>
  </si>
  <si>
    <t>982_03</t>
  </si>
  <si>
    <t>2. Предоставление Банком Клиенту программы автоматизации начисления
    заработной платы сотрудников, включая процесс обучения персонала, в 
    рамках реализации Зарплатного проекта с использованием пластиковых
    карт, реализуемого согласно договора между Банком и Клиентом</t>
  </si>
  <si>
    <t>3. Ксерокопирование документов, подлежащих представлению Клиентом в 
    Банк для получения банковской услуги (за 1 лист)</t>
  </si>
  <si>
    <t>0,5 (в час)</t>
  </si>
  <si>
    <t>исключен</t>
  </si>
  <si>
    <t>в) выпуск гарантии в пользу Клиентов Банка путем добавления
     подтверждения к гарантии, выпущенной другим банком, с предостав лением денежного покрытия</t>
  </si>
  <si>
    <t>в) выпуск гарантии в пользу Клиентов Банка путем добавления
     подтверждения к гарантии, выпущенной другим банком, с предоставлением денежного покрытия</t>
  </si>
  <si>
    <t>б) выпуск гарантии по поручению Клиентов Банка без предоставления денежного покрытия (включая плату за свифтовое сообщение):</t>
  </si>
  <si>
    <t>Юридический Департамент предлагает исключить, т.к. это входит в их функциональные обязанности, Дирекция Риск-менеджмента предлагает увеличть стоимость данной услуги в 2 раза</t>
  </si>
  <si>
    <r>
      <rPr>
        <b/>
        <sz val="16"/>
        <color indexed="8"/>
        <rFont val="Times New Roman"/>
        <family val="1"/>
        <charset val="204"/>
      </rPr>
      <t xml:space="preserve">30$ </t>
    </r>
    <r>
      <rPr>
        <sz val="16"/>
        <color indexed="8"/>
        <rFont val="Times New Roman"/>
        <family val="1"/>
        <charset val="204"/>
      </rPr>
      <t xml:space="preserve"> - по учетному курсу НБТ на день совершения операции</t>
    </r>
  </si>
  <si>
    <r>
      <rPr>
        <b/>
        <sz val="16"/>
        <color indexed="8"/>
        <rFont val="Times New Roman"/>
        <family val="1"/>
        <charset val="204"/>
      </rPr>
      <t>30  ЕВРО</t>
    </r>
    <r>
      <rPr>
        <sz val="16"/>
        <color indexed="8"/>
        <rFont val="Times New Roman"/>
        <family val="1"/>
        <charset val="204"/>
      </rPr>
      <t>- по учетному курсу НБТ на день совершения операции</t>
    </r>
  </si>
  <si>
    <r>
      <rPr>
        <b/>
        <sz val="16"/>
        <color indexed="8"/>
        <rFont val="Times New Roman"/>
        <family val="1"/>
        <charset val="204"/>
      </rPr>
      <t xml:space="preserve">10 $ </t>
    </r>
    <r>
      <rPr>
        <sz val="16"/>
        <color indexed="8"/>
        <rFont val="Times New Roman"/>
        <family val="1"/>
        <charset val="204"/>
      </rPr>
      <t xml:space="preserve">  по учетному курсу НБТ на день совершения операции</t>
    </r>
  </si>
  <si>
    <t>Юридический Департамент предлагает исключить, т.к. это входит в их функциональные обязанности</t>
  </si>
  <si>
    <t xml:space="preserve">0,1 % от суммы </t>
  </si>
  <si>
    <t>10  сомони</t>
  </si>
  <si>
    <t xml:space="preserve">Операционная Дирекция предлагает добавить 0,50 сомони </t>
  </si>
  <si>
    <t>Операционная Дирекция предлагает  исключить подраздел 410 пункт-2, подпункты б),в),г),д)</t>
  </si>
  <si>
    <t>в) признание денежного знака фальшивым или неплатежным</t>
  </si>
  <si>
    <t>Опер. Дир. пред. добавить новый пункт з) за каждые 100 единиц металлических монет 0,75 сомони</t>
  </si>
  <si>
    <t>Операционная Дирекция предлагает добавить  стоимости услуг 50 ЕВРО, 50 дол.и 20 долларов США</t>
  </si>
  <si>
    <t xml:space="preserve">                      - Локальная карта "КАД"</t>
  </si>
  <si>
    <t xml:space="preserve">а) получение наличных денег в сомони: </t>
  </si>
  <si>
    <t>в) оплата товаров и услуг</t>
  </si>
  <si>
    <t xml:space="preserve">ДБО и У N1 предлагает исключить суммы по 1 сомони для физических лиц по всем срочным и сберегательным депозитам п. (в,г,е,ж)  </t>
  </si>
  <si>
    <t xml:space="preserve">ДБО и У N 1 считает нецелесообразным применение различных  дополнительных комисий  за пользование кредитов - раздел 2 по всем подпунктам 1-Изучение кредитоспособности клиента                                                                  </t>
  </si>
  <si>
    <t>ДБО и У N 1по пункту 2 а) предлагает применять единую ставку как по коммерческим кредитам , так и по кредитам программе ЕБРР</t>
  </si>
  <si>
    <t xml:space="preserve">ДБО и У N 1 предлагает для подписания договора розничного кредита 5 сомони   </t>
  </si>
  <si>
    <t xml:space="preserve">ДБО и У N 1 предлагает исключить 0,5 % при покупки инвалюту в сомони </t>
  </si>
  <si>
    <t>Департамент  информационных техналогий предлагает добавить фразу  "или Интернет -клиент для юридических лиц" в тех ячейках , где указан  "Клиент -Банк"</t>
  </si>
  <si>
    <t>3. Разовые платежи при проведении каждой банковской операции:</t>
  </si>
  <si>
    <t>б) изменение условий кредитования по инициативе клиента</t>
  </si>
  <si>
    <t>3.Разовые платежи при проведении каждой банковской операции:</t>
  </si>
  <si>
    <t>Департамент контроля ликвидности и ресурсов предлагает стоимость цен согласно прейскуранта цен независимого регистратора</t>
  </si>
  <si>
    <t>15.</t>
  </si>
  <si>
    <t>Департамент контроля ликвидности и ресурсов предлагает  при нуливой ставке по депозиту вообще не брать плату</t>
  </si>
  <si>
    <t>1.</t>
  </si>
  <si>
    <t>2.</t>
  </si>
  <si>
    <t>3.</t>
  </si>
  <si>
    <t>4.</t>
  </si>
  <si>
    <t>5.</t>
  </si>
  <si>
    <t>6.</t>
  </si>
  <si>
    <t>7.</t>
  </si>
  <si>
    <t>8.а)</t>
  </si>
  <si>
    <t>8.б)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</si>
  <si>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</si>
  <si>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</si>
  <si>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</si>
  <si>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</si>
  <si>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</si>
  <si>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</si>
  <si>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</si>
  <si>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</si>
  <si>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</si>
  <si>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</si>
  <si>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б) по индивидуальным картам клиентов
    сроком действия карты 1 год:</t>
  </si>
  <si>
    <t>в) по индивидуальным картам клиентов
    сроком действия карты 2 года:</t>
  </si>
  <si>
    <t>20.</t>
  </si>
  <si>
    <t>22.</t>
  </si>
  <si>
    <t>23.</t>
  </si>
  <si>
    <t>Операционная Дирекция предлагает исключить абонетскую плату за обслуживание счетов банков-корреспондентов при начисление процентов</t>
  </si>
  <si>
    <t>24.</t>
  </si>
  <si>
    <t>25.</t>
  </si>
  <si>
    <t>26.</t>
  </si>
  <si>
    <t>27.</t>
  </si>
  <si>
    <t>28.</t>
  </si>
  <si>
    <t>ДБО и У N 1 предлагает для переводных операций уст. 5 сомони, т.к. кол-во листов может составить 10-15 листов</t>
  </si>
  <si>
    <t>Примечание</t>
  </si>
  <si>
    <t xml:space="preserve">Замечание №1 </t>
  </si>
  <si>
    <t xml:space="preserve">Замечание №3 </t>
  </si>
  <si>
    <t xml:space="preserve">Замечание №4 </t>
  </si>
  <si>
    <t xml:space="preserve">Замечание №5 </t>
  </si>
  <si>
    <t xml:space="preserve">Замечание №9 </t>
  </si>
  <si>
    <t xml:space="preserve">Замечание №10 </t>
  </si>
  <si>
    <t xml:space="preserve">Замечание №11 </t>
  </si>
  <si>
    <t xml:space="preserve">Замечание №12 </t>
  </si>
  <si>
    <t xml:space="preserve">Замечание №16 </t>
  </si>
  <si>
    <t xml:space="preserve">Замечание №18 </t>
  </si>
  <si>
    <t>Замечание №21</t>
  </si>
  <si>
    <t xml:space="preserve">Замечание №23 </t>
  </si>
  <si>
    <t xml:space="preserve">Замечание №24 </t>
  </si>
  <si>
    <t xml:space="preserve">Замечание №25 </t>
  </si>
  <si>
    <t xml:space="preserve">Замечание №27 </t>
  </si>
  <si>
    <t>Замечание №19</t>
  </si>
  <si>
    <t>Стоимость с учетом НДС на 2008г.</t>
  </si>
  <si>
    <t>Стоимость с учетом НДС на 2009г.</t>
  </si>
  <si>
    <t>Отклонение</t>
  </si>
  <si>
    <t>по договорённости</t>
  </si>
  <si>
    <t>0,59 сомони</t>
  </si>
  <si>
    <t xml:space="preserve"> 0,62 сомони</t>
  </si>
  <si>
    <t xml:space="preserve"> 0,66 сомони</t>
  </si>
  <si>
    <t xml:space="preserve"> 0,69 сомони</t>
  </si>
  <si>
    <t xml:space="preserve"> 0,73 сомони</t>
  </si>
  <si>
    <t>35 сомони</t>
  </si>
  <si>
    <t>57 сомони</t>
  </si>
  <si>
    <t>4,20 сомони</t>
  </si>
  <si>
    <t xml:space="preserve"> 4,20 сомони</t>
  </si>
  <si>
    <t>68 сомони</t>
  </si>
  <si>
    <r>
      <t xml:space="preserve">а) более </t>
    </r>
    <r>
      <rPr>
        <b/>
        <sz val="16"/>
        <rFont val="Times New Roman"/>
        <family val="1"/>
      </rPr>
      <t xml:space="preserve">200 000 </t>
    </r>
    <r>
      <rPr>
        <sz val="16"/>
        <rFont val="Times New Roman"/>
        <family val="1"/>
      </rPr>
      <t xml:space="preserve">сомони  на каждые  </t>
    </r>
    <r>
      <rPr>
        <b/>
        <sz val="16"/>
        <rFont val="Times New Roman"/>
        <family val="1"/>
      </rPr>
      <t>20 000 сомони</t>
    </r>
    <r>
      <rPr>
        <sz val="16"/>
        <rFont val="Times New Roman"/>
        <family val="1"/>
      </rPr>
      <t xml:space="preserve"> дополнительно прибавляется 4,20</t>
    </r>
    <r>
      <rPr>
        <b/>
        <sz val="16"/>
        <rFont val="Times New Roman"/>
        <family val="1"/>
      </rPr>
      <t xml:space="preserve"> сомони</t>
    </r>
  </si>
  <si>
    <r>
      <t>б)</t>
    </r>
    <r>
      <rPr>
        <b/>
        <sz val="16"/>
        <rFont val="Times New Roman"/>
        <family val="1"/>
      </rPr>
      <t xml:space="preserve"> более 15 км</t>
    </r>
    <r>
      <rPr>
        <sz val="16"/>
        <rFont val="Times New Roman"/>
        <family val="1"/>
      </rPr>
      <t xml:space="preserve">., на каждые  не  менее чем </t>
    </r>
    <r>
      <rPr>
        <b/>
        <sz val="16"/>
        <rFont val="Times New Roman"/>
        <family val="1"/>
      </rPr>
      <t>10 км</t>
    </r>
    <r>
      <rPr>
        <sz val="16"/>
        <rFont val="Times New Roman"/>
        <family val="1"/>
      </rPr>
      <t>. прибавляется                9,80</t>
    </r>
    <r>
      <rPr>
        <b/>
        <sz val="16"/>
        <rFont val="Times New Roman"/>
        <family val="1"/>
      </rPr>
      <t>сомони</t>
    </r>
  </si>
  <si>
    <t>26 сомони</t>
  </si>
  <si>
    <t xml:space="preserve">      1% от суммы</t>
  </si>
  <si>
    <t>1,38 сомони</t>
  </si>
  <si>
    <t>25,24 сомони</t>
  </si>
  <si>
    <t xml:space="preserve">25 сомони  для розничного кредитования,     75сомони для  корпоротивного кредитования </t>
  </si>
  <si>
    <t>за каждый день     ( на срок свыше 15 дней)</t>
  </si>
  <si>
    <r>
      <t>10 $</t>
    </r>
    <r>
      <rPr>
        <sz val="16"/>
        <color indexed="8"/>
        <rFont val="Times New Roman"/>
        <family val="1"/>
      </rPr>
      <t>- по учетному курсу НБТ на день совершения операции</t>
    </r>
  </si>
  <si>
    <t>2 сомони,            10$-в инвалюте через Интернетбанкинг</t>
  </si>
  <si>
    <t>210 сомони</t>
  </si>
  <si>
    <t>Опер. Дир. предлагает добавить " с командировочных расходов работников банка в нац. вал. и ин.вал . без комиссии"</t>
  </si>
  <si>
    <t>21.</t>
  </si>
  <si>
    <t xml:space="preserve">Замечание №22 </t>
  </si>
  <si>
    <t xml:space="preserve">Департамент контроля ликвидности и ресурсов предлагает стоимость цен согласно  договора </t>
  </si>
  <si>
    <t>Замечание №8 а)</t>
  </si>
  <si>
    <t>Замечание №8 б)</t>
  </si>
  <si>
    <t>Замечание №8б)</t>
  </si>
  <si>
    <t>Департамент бюджетирование и фин.контроля предлагает добавить приём  ценностей на хранеие юридических лиц 0,50 сомони</t>
  </si>
  <si>
    <t xml:space="preserve">                      - карта VISA Electron/Maestro</t>
  </si>
  <si>
    <t xml:space="preserve">                      - карта VISA Classic/Gold/Business</t>
  </si>
  <si>
    <t xml:space="preserve"> </t>
  </si>
  <si>
    <t>Департамент информационных технологий предлагает добавить п.(е)предоставление носителя ключа USB-Token-35,00</t>
  </si>
  <si>
    <t>Департамент риск менеджментов предлагает 0,20 сомони за экспертизу драгоценных металлов (за 1 гр.)</t>
  </si>
  <si>
    <t>1. Открытие спецкарточных счетов для 
    клиентов Банка, в том числе по зарплатным проектам</t>
  </si>
  <si>
    <t xml:space="preserve">                                           стандартный дизайн</t>
  </si>
  <si>
    <t xml:space="preserve">                                           по индивидуальному дизайну </t>
  </si>
  <si>
    <t xml:space="preserve">                      - карта VISA Classic/MasterCard Standard</t>
  </si>
  <si>
    <t xml:space="preserve">                      - карта VISA Gold/MasterCard Gold</t>
  </si>
  <si>
    <t xml:space="preserve">                      - карта VISA Business/MasterCard Business</t>
  </si>
  <si>
    <t>4. Страховой депозит к картсчету</t>
  </si>
  <si>
    <t xml:space="preserve">                100,00$</t>
  </si>
  <si>
    <t xml:space="preserve">                500,00$</t>
  </si>
  <si>
    <t>5. Предоставление программы автоматизации зачисления зароботной платы сотрудникам организации и обучение в рамках зарплатных проектов</t>
  </si>
  <si>
    <t>6. Проведение операций по депозитным счетам с использованием пласти-
    ковых карт ОАО "Агроинвестбанк" в банкоматах и ПВН банка:</t>
  </si>
  <si>
    <t xml:space="preserve">                      - карта MasterCard Standard/Gold/Business</t>
  </si>
  <si>
    <t xml:space="preserve">б) получение наличных денег в долларах США </t>
  </si>
  <si>
    <t>7. Проведение операций по пластиковым картам в сети "Точкорт":</t>
  </si>
  <si>
    <t>min 1,00$</t>
  </si>
  <si>
    <t>8. Проведение операций по пластиковым картам в банкоматах и ПВН других банков:</t>
  </si>
  <si>
    <t>min 4,00$</t>
  </si>
  <si>
    <t>min 5,00$</t>
  </si>
  <si>
    <t>9. Получение справки о доступном лимите по карте в банкомате, ПВН</t>
  </si>
  <si>
    <t xml:space="preserve">            - 1-й и 2-й раз за сутки</t>
  </si>
  <si>
    <t xml:space="preserve">            - 3-й и более раз за сутки </t>
  </si>
  <si>
    <t xml:space="preserve">                    0,10$</t>
  </si>
  <si>
    <t>10. Перевод средств со спецкарточного счета согласно заявления Клиента</t>
  </si>
  <si>
    <t>11. Подтверждение остатка на картсчете на официальном бланке банка</t>
  </si>
  <si>
    <t>12. Увеличение размера дневных/месячных расходных лимитов по картам:</t>
  </si>
  <si>
    <t xml:space="preserve">                        - за безналичные операции, свыше 20000$ или эквивалент</t>
  </si>
  <si>
    <t xml:space="preserve">                        - по снятию наличных, свыше 10 000$ или эквивалент</t>
  </si>
  <si>
    <t>13. Формирование выписки по картсчету на бумажном носителе</t>
  </si>
  <si>
    <t>14. Ежемесячная передача выписки клиенту по e-mail</t>
  </si>
  <si>
    <t>15. Блокировка пластиковой карты по обращению Клиента (устному или 
      письменному)</t>
  </si>
  <si>
    <t xml:space="preserve">16. Разблокирование пластиковой карты по заявлению Клиента </t>
  </si>
  <si>
    <t>Со стороны Операционной Дирекции  ( c учетом замечаний технологов) некоторые услуги добавлены, а некоторые пункты были исключены, также изменены стоимость услуг.</t>
  </si>
  <si>
    <t>Департамент контроля ликвидности и ресурсов предлагает  cтоимость услуг  по п. 851 ,852 и 8 71 по подпунктам (б)  стоимость брать согласно договора.</t>
  </si>
  <si>
    <t>Департамент контроля ликвидности и ресурсов предлагает стоимость цен согласно  условиям выпуска операции с облигациями</t>
  </si>
  <si>
    <t>Замечание</t>
  </si>
  <si>
    <t>ДБО и У N 1считет данный процент завышенным-более 9%, ранее эта ставка составляло 0,1 до 0,3% годовых исходя из вида кредита</t>
  </si>
  <si>
    <t>Юридическим Департаментом комиссия за оформление и подписание договора залога взимается в сумме от 30 до 100 сомони, данная сумма зачисляется на счет 80774  в виде коммис.дохода ДБОи У.Однако со стороны ДБО и У уже взимается комиссия в размере от 0,1 до 0,2% от размера полученного кредита за открытие и ведение ссудного счета.Данная комиссия взимается в независимости который раз клиент получает кредит и на повторное получение кредита взимание данной комиссии не обязательно</t>
  </si>
  <si>
    <t>Операц. Дирек.предлагает после слова за каждые 100 листов ден. знаков добавить слово  "номинала 1,5,10 сомони", т.к. эти номиналы слишком ветхие.</t>
  </si>
  <si>
    <t>Оперц. Дирек.предлагает после слова за каждые 100 едениц металических монет добавить слово   "при сортировке внесенной суммы монет"</t>
  </si>
  <si>
    <t xml:space="preserve">                                                                                      </t>
  </si>
  <si>
    <t>Департамент контроля ликвидности и ресурсов предлагает  cтоимость услуг  по п.  840,841,842,850  брать согласно договора</t>
  </si>
  <si>
    <t xml:space="preserve">          б) по картам для зачисления начисленных процентов по срочным депозитам</t>
  </si>
  <si>
    <t xml:space="preserve">                     - Локальная карта "КАД"</t>
  </si>
  <si>
    <t>в) по индивидуальным картам клиентов
    сроком действия карты 1 год:</t>
  </si>
  <si>
    <t>г) по индивидуальным картам клиентов
    сроком действия карты 2 года:</t>
  </si>
  <si>
    <t xml:space="preserve">                      - Локальная карта "КАД" (карты по начисленным процентам сроч.депозитов)</t>
  </si>
  <si>
    <t>0 % от суммы</t>
  </si>
  <si>
    <t>3. Предоставление технических средств для удаленного доступа к 
    счету посредством использования компьютерной 
    системы Интернет-Клиент ( Система удалённого банковского обслуживания InterBank ): расширенно в подразделе 982</t>
  </si>
  <si>
    <t>1.  Предоставление технических средств для удаленного доступа к 
    счету посредством использования компьютерной 
    системы Интернет-Клиент: (Система удалённого банковского обслуживания InterBank )</t>
  </si>
  <si>
    <t xml:space="preserve">в) предоставление одного ключа безопасности на USB носителе с электронно цифровой подписью для клиента   </t>
  </si>
  <si>
    <t>д) плановая (внеплановая) замена сертификата электронной цифровой подписи без выдачи нового USB носителя</t>
  </si>
  <si>
    <t>20,,00</t>
  </si>
  <si>
    <t xml:space="preserve">е) замена USB носителя при утере или неиспраности </t>
  </si>
  <si>
    <t>б) подписание договора залога и открытие счетов по залогу ( за каждый объект)</t>
  </si>
  <si>
    <t>б) подписание договора залога и открытие счетов по залогу (за каждый объект)</t>
  </si>
  <si>
    <t>а). Выдача  справки о переводе (1 шт.)</t>
  </si>
  <si>
    <t>б). Выдача дубликата платежного документа  (1 шт.)</t>
  </si>
  <si>
    <r>
      <t xml:space="preserve">эквивалент 50 евро по учетному курсу НБТ на день совершения операции </t>
    </r>
    <r>
      <rPr>
        <b/>
        <sz val="10"/>
        <rFont val="Arial Cyr"/>
        <charset val="204"/>
      </rPr>
      <t>(см. Замечание № 17)</t>
    </r>
  </si>
  <si>
    <t>ж) выдача справки об удержанных налогах у источника выплаты</t>
  </si>
  <si>
    <t xml:space="preserve">                  и) за предоставление  каждой справки для физических  лиц </t>
  </si>
  <si>
    <t xml:space="preserve">                  з) за предоставление  каждой справки для физических  лиц </t>
  </si>
  <si>
    <t xml:space="preserve">                 ж) за предоставление  каждой справки для физических  лиц </t>
  </si>
  <si>
    <t xml:space="preserve">                  ж) за предоставление  каждой справки для физических  лиц </t>
  </si>
  <si>
    <t>1. Изучение кредитоспособности Клиента и проведение юридической экпертизы документов</t>
  </si>
  <si>
    <t>а) подписание договора факторинга</t>
  </si>
  <si>
    <r>
      <t>по обменному курсу АИБ объявленного на день поступления заявки Клиента  (</t>
    </r>
    <r>
      <rPr>
        <b/>
        <sz val="10"/>
        <rFont val="Arial Cyr"/>
        <charset val="204"/>
      </rPr>
      <t>см. Замечание № 20)</t>
    </r>
  </si>
  <si>
    <t>3. Предоставление технических средств для отдаленного доступа к 
    депозитному счету посредством использования корпоративной 
    пластиковой карты Клиента:</t>
  </si>
  <si>
    <t>4. Предоставление по запросам Клиента справок и подтверждений:</t>
  </si>
  <si>
    <t>5. Предоставление по запросу Клиента денежной чековой книжки к счету</t>
  </si>
  <si>
    <t>6. Предоставление по запросу Клиента расчетной чековой книжки к счету</t>
  </si>
  <si>
    <t>согласно договора</t>
  </si>
  <si>
    <t>б) резервирование суммы кредита (на срок свыше 5 банковских дней)</t>
  </si>
  <si>
    <t>0,2 % -годовых от суммы за каждый день</t>
  </si>
  <si>
    <t>Согласно прейскуранта цен независимого регистратора</t>
  </si>
  <si>
    <t>Согласно условиям проспекта эмиссии зарегистрированного в МФ РТ</t>
  </si>
  <si>
    <t xml:space="preserve">Замечание №26 </t>
  </si>
  <si>
    <t xml:space="preserve">Замечание №28 </t>
  </si>
  <si>
    <t xml:space="preserve">Замечание №2 </t>
  </si>
  <si>
    <t>2. Проведение платежей Клиентов за пределы страны (РТ) через СВИФТ или ТЕЛЕКС:</t>
  </si>
  <si>
    <t>в) внутригосударственные платежи полученные на бумажном носителе</t>
  </si>
  <si>
    <t>г) внутригосударственные платежи полученные по системе Клиент-Банк</t>
  </si>
  <si>
    <t>д) по межбанковскому клирингу в пользу клиентов других банков</t>
  </si>
  <si>
    <t xml:space="preserve">3. организация переведения платежа с ручной обработкой платежных
    документов, поступающих от банков-респондентов: </t>
  </si>
  <si>
    <t>и) предоставление технических средств для отдаленного доступа к 
    депозитному счету посредством использования компьютерной 
    системы"Интернет- Клиент"</t>
  </si>
  <si>
    <t>Калькуляция затрат</t>
  </si>
  <si>
    <t>100,101,102,103</t>
  </si>
  <si>
    <t>Рассмотрение документов на открытие счета  -  20 мин</t>
  </si>
  <si>
    <t>Стоимость  бланка-заявления на открытие счета - 0,13</t>
  </si>
  <si>
    <t>Стоимость бланков договора в 2-х экз. по 3 листа  - 0,78</t>
  </si>
  <si>
    <t>Стоимость бланков с образцами подписей - 0,35х2=0,70</t>
  </si>
  <si>
    <t>Стоимость учетной карточки клиентов 0,13х3=0,39</t>
  </si>
  <si>
    <t>Стоимость скоросшивателя - 0,60</t>
  </si>
  <si>
    <t>Итого - 2,47</t>
  </si>
  <si>
    <t xml:space="preserve">Оформление  документов  в налоговое и ФСЗН  уч-ния   - 20 мин. </t>
  </si>
  <si>
    <t xml:space="preserve">Отправление документа в налоговое и ФСЗН уч-ния - 40 мин </t>
  </si>
  <si>
    <t>Рассмотрение документов на открытие счета  - 30 мин</t>
  </si>
  <si>
    <t>Ввод данных на компьютер - 30 мин.</t>
  </si>
  <si>
    <t>Стоимость бланков договора в 2-х экз. по 3 листа  - 1,56</t>
  </si>
  <si>
    <t>Стоимость бланков с образцами подписей - 0,35х2=0,75</t>
  </si>
  <si>
    <t>Стоимость скоросшивателя - 0,70</t>
  </si>
  <si>
    <t>а) клиенту сектора корпоративного банкинга:</t>
  </si>
  <si>
    <t xml:space="preserve">               - дехканскому хозяйству</t>
  </si>
  <si>
    <t xml:space="preserve">               - частному предпринимателю</t>
  </si>
  <si>
    <t xml:space="preserve">               - благотворительному фонду или организации инвалидов</t>
  </si>
  <si>
    <t xml:space="preserve">               - другим местным клиентам (по месту регистрации Банка)</t>
  </si>
  <si>
    <t xml:space="preserve">               - другим иногородним клиентам (вне места регистрации Банка)</t>
  </si>
  <si>
    <t>б) клиенту сектора розничного банкинга - физическому лицу</t>
  </si>
  <si>
    <t>2. Обслуживание депозитного счета:</t>
  </si>
  <si>
    <t>100_10</t>
  </si>
  <si>
    <t>а) абонетская плата при нулевой ставке по депозиту (в месяц)</t>
  </si>
  <si>
    <t>б) абонетская плата при начислении процентов на депозит (в месяц)</t>
  </si>
  <si>
    <t>в) разовые платежи при проведении каждой банковской операции:</t>
  </si>
  <si>
    <t xml:space="preserve">               - кассовой операции</t>
  </si>
  <si>
    <t>см. раздел 3</t>
  </si>
  <si>
    <t xml:space="preserve">               - расчетной операции</t>
  </si>
  <si>
    <t>см. раздел 4</t>
  </si>
  <si>
    <t xml:space="preserve">               - валютно-обменной операции</t>
  </si>
  <si>
    <t>см. раздел 6</t>
  </si>
  <si>
    <t>100_13</t>
  </si>
  <si>
    <t>а) первичная установка системы в офисе Клиента</t>
  </si>
  <si>
    <t>б) первичное обучение персонала Клиента для работы в системе</t>
  </si>
  <si>
    <t>в) генерация одной электронной цифровой подписи для Клиента</t>
  </si>
  <si>
    <t>г) использование сервисных возможностей системы</t>
  </si>
  <si>
    <t>д) дополнительные (повторные) услуги по запросу Клиента</t>
  </si>
  <si>
    <t>см. подраздел 982</t>
  </si>
  <si>
    <t>4. Предоставление технических средств для отдаленного доступа к 
    депозитному счету посредством использования корпоративной 
    пластиковой карты Клиента:</t>
  </si>
  <si>
    <t>100_14</t>
  </si>
  <si>
    <t>а) изготовление корпоративной пластиковой карты</t>
  </si>
  <si>
    <t>см. подраздел 413</t>
  </si>
  <si>
    <t>б) открытие доп. счета для учета проведенных операций по карте</t>
  </si>
  <si>
    <t>в) использование корпоративной карты для безналичных расчетов</t>
  </si>
  <si>
    <t>г) использование корпоративной карты для получения наличности</t>
  </si>
  <si>
    <t>д) проведение по корпоративной карте валютно-обменной операции</t>
  </si>
  <si>
    <t>2 % от суммы</t>
  </si>
  <si>
    <t>5. Предоставление по запросам Клиента справок и подтверждений:</t>
  </si>
  <si>
    <t>100_15</t>
  </si>
  <si>
    <t>а) выписка по счету за заданный период (в первый раз - оригинал)</t>
  </si>
  <si>
    <t>б) дубликат выписки по счету за заданный период (за 1 выписку)</t>
  </si>
  <si>
    <t>в) копии платежных документов к выписке по счету (в первый раз)</t>
  </si>
  <si>
    <t>г) дубликат копий платежных документов к выписке по счету ( за 1 шт.)</t>
  </si>
  <si>
    <t>д) справка-подтверждение о поступлении на счет денежных средств</t>
  </si>
  <si>
    <t>е) справка-подтверждение о списании денежных средств со счета</t>
  </si>
  <si>
    <t>ж) справка об удержанных Банком налогах у источника выплаты</t>
  </si>
  <si>
    <t>з) выдача паспорта сделки на экспорт Клиентом хлопковой продукции</t>
  </si>
  <si>
    <t>0,01 % от суммы</t>
  </si>
  <si>
    <t>и) выдача справок-подтверждений для НБТ и Таможенного комитета</t>
  </si>
  <si>
    <t>0,02 % от суммы</t>
  </si>
  <si>
    <t>6. Предоставление по запросу Клиента денежной чековой книжки к счету</t>
  </si>
  <si>
    <t>310_04</t>
  </si>
  <si>
    <t>7. Предоставление по запросу Клиента расчетной чековой книжки к счету</t>
  </si>
  <si>
    <t>411_03</t>
  </si>
  <si>
    <t>Депозит - "Спецсчет на сбор хлопка"</t>
  </si>
  <si>
    <t>101_07</t>
  </si>
  <si>
    <t>101_10</t>
  </si>
  <si>
    <t>101_14</t>
  </si>
  <si>
    <t>101_15</t>
  </si>
  <si>
    <t>Депозит - "Временный накопительный счет"</t>
  </si>
  <si>
    <t>1. Оформление договора банковкого счета и его исполнение:</t>
  </si>
  <si>
    <t>102_05</t>
  </si>
  <si>
    <t>а) открытие счета местному клиенту (по месту регистрации Банка)</t>
  </si>
  <si>
    <t>б) открытие счета иногороднему клиенту (вне места регистрации)</t>
  </si>
  <si>
    <t>в) абонетская плата за ведение депозитного счета (в месяц)</t>
  </si>
  <si>
    <t xml:space="preserve">г) закрытие временого накопительного счета </t>
  </si>
  <si>
    <t>д) предоставление выписки по счету за заданный период</t>
  </si>
  <si>
    <t>е) предоставление справки-подтверждения о зачислениях на счет</t>
  </si>
  <si>
    <t>ж) справка-подтверждение о списании денежных средств со счета</t>
  </si>
  <si>
    <t>з) справка об удержанных Банком налогах у источника выплаты</t>
  </si>
  <si>
    <t>Депозит - "Страховой депозит"</t>
  </si>
  <si>
    <t>103_05</t>
  </si>
  <si>
    <t>а) открытие депозитного счета</t>
  </si>
  <si>
    <t>б) абонетская плата при нулевой ставке по депозиту (в месяц)</t>
  </si>
  <si>
    <t>в) абонетская плата при начислении процентов на депозит ( в месяц)</t>
  </si>
  <si>
    <t xml:space="preserve">г) закрытие страхового депозитного счета </t>
  </si>
  <si>
    <t xml:space="preserve">к) предоставление технических средств для отдаленного доступа к 
    депозитному счету посредством использования клиентской 
    пластиковой карты </t>
  </si>
  <si>
    <t>Сберегательный депозит - "Классик"</t>
  </si>
  <si>
    <t>1. Оформление договора банковкого вклада и его исполнение:</t>
  </si>
  <si>
    <t>120_05</t>
  </si>
  <si>
    <t>а) открытие депозитного счета Клиенту</t>
  </si>
  <si>
    <t>б) выписка Клиенту вкладной книжки и / или оформление договора</t>
  </si>
  <si>
    <t xml:space="preserve">г) закрытие сберегательного депозитного счета </t>
  </si>
  <si>
    <t>д) внесение записей во вкладную книжку (выдача выписки по счету)</t>
  </si>
  <si>
    <t>з) выдача справки об удержанных налогах у источника выплаты</t>
  </si>
  <si>
    <t>Сберегательный депозит - "Классик +"</t>
  </si>
  <si>
    <t>121_08</t>
  </si>
  <si>
    <t>а) подписание с Клиентом договора банковского вклада</t>
  </si>
  <si>
    <t>б) открытие депозитного счета Клиенту</t>
  </si>
  <si>
    <t>2. Выпуск пластиковой карты с ПИН-конвертом для Клиента:</t>
  </si>
  <si>
    <t>121_07</t>
  </si>
  <si>
    <t>а) изготовление пластиковой карты с ПИН-конвертом</t>
  </si>
  <si>
    <t>б) предоставление права овердрафта на депозитный счет</t>
  </si>
  <si>
    <t>в) предоставление сервисных услуг Процессингового центра Банка</t>
  </si>
  <si>
    <t>Сберегательный депозит - "Рохат"</t>
  </si>
  <si>
    <t>122_05</t>
  </si>
  <si>
    <t>а) оформление договора и открытие депозитного счета Клиенту</t>
  </si>
  <si>
    <t>б) выписка Клиенту вкладной книжки</t>
  </si>
  <si>
    <t>в) предоставление Клиенту пластиковой карты</t>
  </si>
  <si>
    <t>г) абонетская плата за ведение депозитного счета (в месяц)</t>
  </si>
  <si>
    <t xml:space="preserve">д) закрытие сберегательного депозитного счета </t>
  </si>
  <si>
    <t>е) внесение записей во вкладную книжку (выдача выписки по счету)</t>
  </si>
  <si>
    <t>и) выдача справки об удержанных налогах у источника выплаты</t>
  </si>
  <si>
    <t>Сберегательный депозит - "Насл"</t>
  </si>
  <si>
    <t>123_05</t>
  </si>
  <si>
    <t>Сберегательный депозит - "Джам"</t>
  </si>
  <si>
    <t>124_05</t>
  </si>
  <si>
    <t>Сберегательный депозит - "Хамватан"</t>
  </si>
  <si>
    <t>125_05</t>
  </si>
  <si>
    <t>Срочный депозит - "Разовый"</t>
  </si>
  <si>
    <t>150_05</t>
  </si>
  <si>
    <t>а) согласование условий договора и графика платежей</t>
  </si>
  <si>
    <t>б) оформление и подписание договора банковского вклада</t>
  </si>
  <si>
    <t xml:space="preserve">в) открытие срочного депозитного счета юридическому лицу </t>
  </si>
  <si>
    <t xml:space="preserve">г) открытие срочного депозитного счета физическому лицу </t>
  </si>
  <si>
    <t>д) выписка по запросу Клиента вкладной книжки к счету</t>
  </si>
  <si>
    <t>е) выпуск Клиенту пластиковой карты для получения процентов</t>
  </si>
  <si>
    <t>ж) единовременная плата за досрочное закрытие депозитного счета</t>
  </si>
  <si>
    <t>з) внесение записей во вкладную книжку (выдача выписки по счету)</t>
  </si>
  <si>
    <t>Срочный депозит - "Хона"</t>
  </si>
  <si>
    <t>151_05</t>
  </si>
  <si>
    <t xml:space="preserve">в) открытие срочного депозитного счета физическому лицу </t>
  </si>
  <si>
    <t>г) выписка по запросу Клиента вкладной книжки к счету</t>
  </si>
  <si>
    <t>д) выпуск Клиенту пластиковой карты для получения процентов</t>
  </si>
  <si>
    <t>е) единовременная плата за досрочное закрытие депозитного счета</t>
  </si>
  <si>
    <t>ж) внесение записей во вкладную книжку (выдача выписки по счету)</t>
  </si>
  <si>
    <t>к) выдача справки об удержанных налогах у источника выплаты</t>
  </si>
  <si>
    <t>Срочный депозит - "Капитал"</t>
  </si>
  <si>
    <t>152_05</t>
  </si>
  <si>
    <t>Срочный депозит - "Солона"</t>
  </si>
  <si>
    <t>153_05</t>
  </si>
  <si>
    <t>Срочный депозит - "Рамз"</t>
  </si>
  <si>
    <t>154_05</t>
  </si>
  <si>
    <t>клиенты казначейства</t>
  </si>
  <si>
    <t>2 - ССУДНЫЕ ОПЕРАЦИИ</t>
  </si>
  <si>
    <t>Кредит - "Под коммерческую деятельность"</t>
  </si>
  <si>
    <t>1. Изучение кредитоспособности Клиента (предварительный этап):</t>
  </si>
  <si>
    <t>200_07</t>
  </si>
  <si>
    <t>2. Оформление кредитного договора с Заемщиком и его исполнение:</t>
  </si>
  <si>
    <t>200_10</t>
  </si>
  <si>
    <t>а) подписание кредитного договора и открытие счетов по кредиту</t>
  </si>
  <si>
    <t>0,1 % от суммы</t>
  </si>
  <si>
    <t>б) подписание договора залога и открытие счетов по залогу</t>
  </si>
  <si>
    <t xml:space="preserve">в) подписание договоров с поручителями Заемщика </t>
  </si>
  <si>
    <t>г) формирование кредитного досье Заемщика</t>
  </si>
  <si>
    <t>д) резервирование суммы кредита (на срок свыше 15 дней)</t>
  </si>
  <si>
    <t>за каждый день</t>
  </si>
  <si>
    <t>е) разовые платежи при проведении каждой банковской операции:</t>
  </si>
  <si>
    <t>ж) изменение условий кредитования по инициативе Клиента</t>
  </si>
  <si>
    <t>3. Предоставление по запросам Заемщика справок и подтверждений:</t>
  </si>
  <si>
    <t>200_11</t>
  </si>
  <si>
    <t>а) предоставление выписки по ссудному счету за заданный период</t>
  </si>
  <si>
    <t>б) выдача дубликата выписки по ссудному счету за заданный период</t>
  </si>
  <si>
    <t>в) предоставление ведомости начисленных процентов по кредиту</t>
  </si>
  <si>
    <t>г) предоставление дубликата 1 документа, оплаченного за счет кредита</t>
  </si>
  <si>
    <t>Кредит - "По программе TМSEF"</t>
  </si>
  <si>
    <t>201_10</t>
  </si>
  <si>
    <t>0,05 % от суммы</t>
  </si>
  <si>
    <t>ж) изменение условий кредитования по инициативе клиента</t>
  </si>
  <si>
    <t>201_11</t>
  </si>
  <si>
    <t>Кредит-аккредитив - "Торговое финансирование"</t>
  </si>
  <si>
    <t>202_10</t>
  </si>
  <si>
    <t>202_11</t>
  </si>
  <si>
    <t>4. Предоставление Банком услуг по выставлению кредита-аккредитива:</t>
  </si>
  <si>
    <t>202_12</t>
  </si>
  <si>
    <t>а) Выписка резервного аккредитива по заявке Заемщика:</t>
  </si>
  <si>
    <t xml:space="preserve">        - за выпуск аккредитива с предоставлением денежного покрытия,
          включая плату за отправляемое сообщение в формате SWIFT</t>
  </si>
  <si>
    <t>(min 250 сомони
max 3000 сомони)</t>
  </si>
  <si>
    <t xml:space="preserve">        - за выпуск аккредитива без предоставления денежного покрытия,
          включая плату за отправляемое сообщение в формате SWIFT</t>
  </si>
  <si>
    <t xml:space="preserve">        - за авизование аккредитива бенефициару - если резервный 
          аккредитив был выпущен другим банком</t>
  </si>
  <si>
    <t>(min 150 сомони
max 600 сомони)</t>
  </si>
  <si>
    <t xml:space="preserve">        - за добавление подтверждения к резервному аккредитиву, 
          выпущенному другим банком в пользу Заемщика с предостав-
          лением денежного покрытия</t>
  </si>
  <si>
    <t xml:space="preserve">        - за добавление подтверждения к резервному аккредитиву, 
          выпущенному другим банком в пользу Заемщика без предостав-
          ления денежного покрытия</t>
  </si>
  <si>
    <t xml:space="preserve">        - за внесение изменений в условия аккредитива (за каждый пакет 
          изменений)</t>
  </si>
  <si>
    <t xml:space="preserve">        - за авизование изменений резервного аккредитива бенефициару</t>
  </si>
  <si>
    <t xml:space="preserve">        - за платеж по резервному аккредитиву</t>
  </si>
  <si>
    <t>(min 150 сомони
max 300 сомони)</t>
  </si>
  <si>
    <t xml:space="preserve">        - за отсылку пакета отгрузочных документов</t>
  </si>
  <si>
    <t xml:space="preserve">        - за аннулирование аккредитива до истечения срока его действия</t>
  </si>
  <si>
    <t>б) Выставление рамбурсного аккредитива по заявке Заемщика:</t>
  </si>
  <si>
    <t xml:space="preserve">        - за представление рамбурсного обязательства по аккредитиву</t>
  </si>
  <si>
    <r>
      <t xml:space="preserve">
</t>
    </r>
    <r>
      <rPr>
        <b/>
        <sz val="10"/>
        <rFont val="Arial Cyr"/>
        <family val="2"/>
        <charset val="204"/>
      </rPr>
      <t>202</t>
    </r>
  </si>
  <si>
    <t xml:space="preserve">        - за выставление (технический выпуск) рамбурсного обязатель-
          ства по аккредитиву</t>
  </si>
  <si>
    <t xml:space="preserve">        - за внесение изменений в условия рамбурсного обязательства
          по аккредитиву (за каждый пакет изменений)</t>
  </si>
  <si>
    <t xml:space="preserve">        - за аннулирование рамбурсного обязательства по аккредитиву
          до истечения срока его действия</t>
  </si>
  <si>
    <t xml:space="preserve">        - за платеж по рамбурсному обязательству по аккредитиву</t>
  </si>
  <si>
    <t>(min 150 сомони
max 1000 сомони)</t>
  </si>
  <si>
    <t>Кредит - "По Программе TAFF"</t>
  </si>
  <si>
    <t>203_10</t>
  </si>
  <si>
    <t>203_11</t>
  </si>
  <si>
    <t>Кредит - "Агрокредитование"</t>
  </si>
  <si>
    <t>204_07</t>
  </si>
  <si>
    <t>204_10</t>
  </si>
  <si>
    <t>204_11</t>
  </si>
  <si>
    <t>Кредит - "Агрокредиты - под ресурсы Китайского Банка Развития"</t>
  </si>
  <si>
    <t>205_10</t>
  </si>
  <si>
    <t>205_11</t>
  </si>
  <si>
    <t>Кредит - "Хлопковые кредиты - под ресурсы Министерства финансов РТ"</t>
  </si>
  <si>
    <t>206_10</t>
  </si>
  <si>
    <t>206_11</t>
  </si>
  <si>
    <t>Кредит - "Проектное финансирование"</t>
  </si>
  <si>
    <t>207_10</t>
  </si>
  <si>
    <t>207_11</t>
  </si>
  <si>
    <t>Кредит - "Групповой кредит"</t>
  </si>
  <si>
    <t>208_10</t>
  </si>
  <si>
    <t>208_11</t>
  </si>
  <si>
    <t>Потребительский кредит - "Товары в кредит"</t>
  </si>
  <si>
    <t>220_07</t>
  </si>
  <si>
    <t>220_10</t>
  </si>
  <si>
    <t>220_11</t>
  </si>
  <si>
    <t>Потребительский кредит - "Сезонный кредит"</t>
  </si>
  <si>
    <t>221_07</t>
  </si>
  <si>
    <t>221_10</t>
  </si>
  <si>
    <t>221_11</t>
  </si>
  <si>
    <t>Потребительский кредит - "Кредит на неотложные нужды"</t>
  </si>
  <si>
    <t>222_07</t>
  </si>
  <si>
    <t>222_10</t>
  </si>
  <si>
    <t>222_11</t>
  </si>
  <si>
    <t>Потребительский кредит - "Кредит - до получки"</t>
  </si>
  <si>
    <t>223_07</t>
  </si>
  <si>
    <t>223_10</t>
  </si>
  <si>
    <t>223_11</t>
  </si>
  <si>
    <t>Потребительский кредит - "Автокредит"</t>
  </si>
  <si>
    <t>224_07</t>
  </si>
  <si>
    <t>224_10</t>
  </si>
  <si>
    <t>224_11</t>
  </si>
  <si>
    <t>Кредит трудовым мигрантам</t>
  </si>
  <si>
    <t>225_07</t>
  </si>
  <si>
    <t>225_10</t>
  </si>
  <si>
    <t>225_11</t>
  </si>
  <si>
    <t>Ломбардный кредит</t>
  </si>
  <si>
    <t>226_07</t>
  </si>
  <si>
    <t>226_10</t>
  </si>
  <si>
    <t>226_11</t>
  </si>
  <si>
    <t>Потребительский кредит - "Агрооила"</t>
  </si>
  <si>
    <t>227_07</t>
  </si>
  <si>
    <t>227_10</t>
  </si>
  <si>
    <t>227_11</t>
  </si>
  <si>
    <t>Кредит - "Мурабаха"</t>
  </si>
  <si>
    <t>240_07</t>
  </si>
  <si>
    <t>240_08</t>
  </si>
  <si>
    <t>е) предоставление выписки по ссудному счету за заданный период</t>
  </si>
  <si>
    <t>ж) выдача дубликата выписки по ссудному счету за заданный период</t>
  </si>
  <si>
    <t>з) предоставление дубликата 1 документа, оплаченного за счет кредита</t>
  </si>
  <si>
    <t>и) разовые платежи при проведении каждой банковской операции:</t>
  </si>
  <si>
    <t>Ипотечный кредит</t>
  </si>
  <si>
    <t>250_07</t>
  </si>
  <si>
    <t>250_10</t>
  </si>
  <si>
    <t>250_11</t>
  </si>
  <si>
    <t>Кредит-акцепт - "Факторинг"</t>
  </si>
  <si>
    <t>260_07</t>
  </si>
  <si>
    <t>2. Обслуживание договора факторинга:</t>
  </si>
  <si>
    <t>260_10</t>
  </si>
  <si>
    <t>а) при погашении задолженности до истечения срока факторинга</t>
  </si>
  <si>
    <t>б) при обращении Должника в Банк об отсрочке платежа</t>
  </si>
  <si>
    <t>0,1 % в день</t>
  </si>
  <si>
    <t>260_11</t>
  </si>
  <si>
    <t>а) предоставление выписки по счету факторинга за заданный период</t>
  </si>
  <si>
    <t>б) выдача дубликата выписки по счету факторинга за заданный период</t>
  </si>
  <si>
    <t>в) предоставление дубликата 1 документа, оплаченного по факторингу</t>
  </si>
  <si>
    <t>Лизинг - Финансовая аренда</t>
  </si>
  <si>
    <t>270_07</t>
  </si>
  <si>
    <t>2. Оформление договора лизинга с Клиентом и его исполнение:</t>
  </si>
  <si>
    <t>270_10</t>
  </si>
  <si>
    <t xml:space="preserve">а) подписание договора лизинга и открытие необходимых счетов </t>
  </si>
  <si>
    <t>в) подписание договоров с поручителями Лизингополучателя</t>
  </si>
  <si>
    <t>ж) изменение условий договора лизинга по инициативе Клиента</t>
  </si>
  <si>
    <t>3. Предоставление по запросам Клиент справок и подтверждений:</t>
  </si>
  <si>
    <t>270_11</t>
  </si>
  <si>
    <t>а) предоставление выписки по лизинговому счету за заданный период</t>
  </si>
  <si>
    <t>б) выдача дубликата выписки по лизинговому счету за заданный период</t>
  </si>
  <si>
    <t>в) предоставление дубликата 1 документа, оплаченного по лизингу</t>
  </si>
  <si>
    <t>Банковская гарантия - "Тендерная"</t>
  </si>
  <si>
    <t>1. Выпуск банковской гарантии с оформлением соответствующего договора:</t>
  </si>
  <si>
    <t>280_05</t>
  </si>
  <si>
    <t xml:space="preserve">а) рассмотрение заявки Клиента на получение банковской гарантии </t>
  </si>
  <si>
    <t>б) подписание договора с Клиентом и выпуск гарантии (разовая оплата)</t>
  </si>
  <si>
    <t>0,3 % от суммы</t>
  </si>
  <si>
    <t>в) обслуживание гарантии (ежемесячный платеж)</t>
  </si>
  <si>
    <t>г) изменение условия гарантии по инициативе Клиента</t>
  </si>
  <si>
    <t>0,2 % от суммы</t>
  </si>
  <si>
    <t>д) предъявлении гарантии к полному или частичному исполнению</t>
  </si>
  <si>
    <t>е) оформление кредитного договора под оплату гарантии</t>
  </si>
  <si>
    <t>ж) обслуживание кредита, полученного на оплату гарантии</t>
  </si>
  <si>
    <t>см. подраздел 200</t>
  </si>
  <si>
    <t>Банковская гарантия - "Гарантия предложения"</t>
  </si>
  <si>
    <t>281_05</t>
  </si>
  <si>
    <t>Банковская гарантия - "Гарантия исполнения"</t>
  </si>
  <si>
    <t>282_05</t>
  </si>
  <si>
    <t>2 % годовых</t>
  </si>
  <si>
    <t>2. Выпуск банковской гарантии с использованием системы SWIFT для 
    Клиентов, занимающихся внешнеэкономической деятельностью:</t>
  </si>
  <si>
    <t>284_05</t>
  </si>
  <si>
    <t>а) выпуск гарантии по поручению Клиентов Банка с предоставлением 
    денежного покрытия (включая плату за свифтовое сообщение):</t>
  </si>
  <si>
    <t>б) выпуск гарантии по поручению Клиентов Банка без предоставления 
    денежного покрытия (включая плату за свифтовое сообщение):</t>
  </si>
  <si>
    <t>г) выпуск гарантии в пользу Клиентов Банка путем добавления
     подтверждения к гарантии, выпущенной другим банком, без 
     предоставления денежного покрытия</t>
  </si>
  <si>
    <t>д) авизование гарантии</t>
  </si>
  <si>
    <t>(min 150 сомони
max 1500 сомони)</t>
  </si>
  <si>
    <t>е) обслуживание гарантии (ежемесячный платеж)</t>
  </si>
  <si>
    <t>ж) изменение условий гарантии (за каждый пакет изменений)</t>
  </si>
  <si>
    <t>з) предъявлении гарантии к полному или частичному исполнению</t>
  </si>
  <si>
    <t>и) оформление кредитного договора под оплату гарантии</t>
  </si>
  <si>
    <t>к) обслуживание кредита, полученного на оплату гарантии</t>
  </si>
  <si>
    <t>Банковская гарантия - "Гарантия предоплаты"</t>
  </si>
  <si>
    <t>283_05</t>
  </si>
  <si>
    <t>з) авизование гарантии</t>
  </si>
  <si>
    <t>и) отправка соообщений по выдаче и подтверждении гарантии по
    системе SWIFT:</t>
  </si>
  <si>
    <t xml:space="preserve">               - в долларах США</t>
  </si>
  <si>
    <t>эквивалент 30 долларов США по учетному курсу НБТ на день совершения операции</t>
  </si>
  <si>
    <t xml:space="preserve">               - в ЕВРО</t>
  </si>
  <si>
    <t>эквивалент 30 евро по учетному курсу НБТ на день совершения операции</t>
  </si>
  <si>
    <t xml:space="preserve">               - в российских рублях</t>
  </si>
  <si>
    <t>эквивалент 10 долларов США по учетному курсу НБТ на день совершения операции</t>
  </si>
  <si>
    <t>Банковская гарантия - "Гарантия платежа"</t>
  </si>
  <si>
    <t>Банковская гарантия - "Кредитная гарантия"</t>
  </si>
  <si>
    <t>285_05</t>
  </si>
  <si>
    <t>1,0 % от суммы</t>
  </si>
  <si>
    <t>Представленные банком акцепты</t>
  </si>
  <si>
    <t>1. Предоставление банковского акцепта с оформлением договора:</t>
  </si>
  <si>
    <t>290_05</t>
  </si>
  <si>
    <t xml:space="preserve">а) рассмотрение заявки Клиента на получение банковского акцепта </t>
  </si>
  <si>
    <t>б) подписание договора с Клиентом и акцептование (разовая оплата)</t>
  </si>
  <si>
    <t>в) подписание договора залога и открытие счетов по залогу</t>
  </si>
  <si>
    <t>г) подписание договоров с поручителями Клиента</t>
  </si>
  <si>
    <t>д) оформление кредитного договора под оплату акцептованного платежа</t>
  </si>
  <si>
    <t>е) обслуживание кредита, полученного на оплату акцепта</t>
  </si>
  <si>
    <t>3 - КАССОВЫЕ ОПЕРАЦИИ</t>
  </si>
  <si>
    <t>Кассовая операция - Приём наличный денег</t>
  </si>
  <si>
    <t>1. Прием от клиента наличных денег для зачисления на банковский счет</t>
  </si>
  <si>
    <t>300_04</t>
  </si>
  <si>
    <t>а) пересчет и сортировка денег на годные и ветхие в нацвалюте:</t>
  </si>
  <si>
    <t xml:space="preserve">               - за каждые 100 листов денежных знаков</t>
  </si>
  <si>
    <t xml:space="preserve">               - за каждые 100 единиц металлических монет</t>
  </si>
  <si>
    <t>б) пересчет и сортировка денег на годные и ветхие в инвалюте:</t>
  </si>
  <si>
    <t>Кассовая операция - Выдача наличных денег</t>
  </si>
  <si>
    <t>1. Выдача наличных денег за счет средств Клиента на банковском счете:</t>
  </si>
  <si>
    <t>310_07</t>
  </si>
  <si>
    <t>а) выдача наличных денег ранее принятых на счет в наличной форме</t>
  </si>
  <si>
    <t>б) выдача наличных денежных средств дехканскому хозяйству</t>
  </si>
  <si>
    <t>в) выдача наличных денежных средств за счет кредита Банка</t>
  </si>
  <si>
    <t>г) выдача наличных денег в нацвалюте по денежному чеку</t>
  </si>
  <si>
    <t>д) выдача наличных денег в нацвалюте по расходному ордеру</t>
  </si>
  <si>
    <t>е) выдача наличных денег в инвалюте по расходному ордеру</t>
  </si>
  <si>
    <t>ж) кассовое обслуживание дорожных чеков AMERICAN EXPRESS:</t>
  </si>
  <si>
    <t xml:space="preserve">               - с выплатой после зачисления суммы чека на счет Банка</t>
  </si>
  <si>
    <t xml:space="preserve">               - с выплатой в момент предъявления чека к оплате</t>
  </si>
  <si>
    <t>2,0 % от суммы</t>
  </si>
  <si>
    <t>Размен наличных денег в национальной валюте</t>
  </si>
  <si>
    <t>1. Размен наличных денег в нацвалюте по разным достоинствам:</t>
  </si>
  <si>
    <t>320_03</t>
  </si>
  <si>
    <t>а) размен денежных знаков мелкого достоинства на крупные
    (за каждый лист принятых для обмена денежных знаков)</t>
  </si>
  <si>
    <t>б) размен денежных знаков крупного достоинства на мелкие</t>
  </si>
  <si>
    <t>Обмен наличных денег в национальной валюте</t>
  </si>
  <si>
    <t>1. Обмен ветхих наличных денег в нацвалюте на годные:</t>
  </si>
  <si>
    <t>330_03</t>
  </si>
  <si>
    <t>а) обмен ветхих денежных знаков на годные - в момент предъявления</t>
  </si>
  <si>
    <t>б) принятие 1 ед. ветхого денежного знака на проведение экспертизы</t>
  </si>
  <si>
    <t>Подлежит изъятию с составлением акта</t>
  </si>
  <si>
    <t>4 - РАСЧЕТНЫЕ ОПЕРАЦИИ</t>
  </si>
  <si>
    <t>Расчеты - Платежные поручения</t>
  </si>
  <si>
    <t>1. Проведение платежей Клиентов в пределах страны (РТ):</t>
  </si>
  <si>
    <t>410_03</t>
  </si>
  <si>
    <t>а) внутрисистемных платежи предоставленные на бумажном носителе</t>
  </si>
  <si>
    <t>б) внутрисистемных платежи полученные по системе Клиент-Банк</t>
  </si>
  <si>
    <t>410_06</t>
  </si>
  <si>
    <t xml:space="preserve">               - в ЕВРО (код 978)</t>
  </si>
  <si>
    <t xml:space="preserve">               - в долларах США (код 840)</t>
  </si>
  <si>
    <t>эквивалент 50 долларов США по учетному курсу НБТ на день совершения операции</t>
  </si>
  <si>
    <t xml:space="preserve">               - в российских рублях (код 810) и других валютах</t>
  </si>
  <si>
    <t>эквивалент 20 долларов США по учетному курсу НБТ на день совершения операции</t>
  </si>
  <si>
    <t xml:space="preserve">               - по платежам в ЕВРО (код 978)</t>
  </si>
  <si>
    <t xml:space="preserve">               - по платежам в долларах США (код 840)</t>
  </si>
  <si>
    <t xml:space="preserve">               - по платежам в российских рублях (код 810) и других валютах</t>
  </si>
  <si>
    <t>2,0 сомони</t>
  </si>
  <si>
    <t xml:space="preserve">               - по платежам в сомони (код 972)</t>
  </si>
  <si>
    <t>з) Предоставление копии сообщения о проведенном платеже
    в формате SWIFT или TELEX по запросу Клиента:</t>
  </si>
  <si>
    <t>Расчеты - Расчетные чеки ОАО "Агроинвестбанк"</t>
  </si>
  <si>
    <t>а) оплата расчетных чеков Банка внутри системны АИБ</t>
  </si>
  <si>
    <t>б) оплата расчетных чеков Банка в пользу клиентов других Банков</t>
  </si>
  <si>
    <t>Расчеты - Аккредитивы на завоз (от имени клиентов банка)</t>
  </si>
  <si>
    <t>1. Проведение платежей Клиентов посредством аккредитивов на импорт:</t>
  </si>
  <si>
    <t>412_03</t>
  </si>
  <si>
    <t>а) направление сообщения в формате SWIFT в рамках документарных
    операций, проводимых по запросу Клиента</t>
  </si>
  <si>
    <t>б) выпуск импортных аккредитивов по поручению клиентов Банка:</t>
  </si>
  <si>
    <t xml:space="preserve">               - за выпуск аккредитива с предоставлением денежного
                  покрытия, включая плату за отправляемое сообщение
                  в формате SWIFT</t>
  </si>
  <si>
    <t xml:space="preserve">               - за выпуск аккредитива без предоставления денежного
                  покрытия, включая плату за отправляемое сообщение в 
                  формате SWIFT</t>
  </si>
  <si>
    <t xml:space="preserve">               - за предварительное авизование аккредитива</t>
  </si>
  <si>
    <t xml:space="preserve">               - за внесение изменений в условия аккредитива
                  (за каждый пакет изменений)</t>
  </si>
  <si>
    <t xml:space="preserve">               - за проверку документов по аккредитиву</t>
  </si>
  <si>
    <t>(min 300 сомони
max 700 сомони)</t>
  </si>
  <si>
    <t xml:space="preserve">               - за выявленные Банком расхождения в документах</t>
  </si>
  <si>
    <t xml:space="preserve">               - за отсылку пакета отгрузочных документов</t>
  </si>
  <si>
    <t xml:space="preserve">               - за аннулирование аккредитива до истечения срока действия</t>
  </si>
  <si>
    <t>2. Проведение платежей Клиентов посредством местных аккредитивов:</t>
  </si>
  <si>
    <t>412_06</t>
  </si>
  <si>
    <t>а) выпуск местных аккредитивов с покрытием за счет Клиента</t>
  </si>
  <si>
    <t>б) выпуск местных аккредитивов с покрытием за счет Банка</t>
  </si>
  <si>
    <t>в) обслуживание выпущенного местного аккредитива</t>
  </si>
  <si>
    <t>5 % годовых</t>
  </si>
  <si>
    <t>г) принятие местного аккредитива, выпущенного другим банком</t>
  </si>
  <si>
    <t>д) обслуживание принятого местного аккредитива</t>
  </si>
  <si>
    <t>Расчеты - Пластиковые карты</t>
  </si>
  <si>
    <t>2. Изготовление пластиковой карты и PIN-конверта к нему:</t>
  </si>
  <si>
    <t>а) по зарплатным проектам, сроком действия карты 1 или 2 года</t>
  </si>
  <si>
    <t>3. Предоставление услуги по экстренному выпуску пластиковой карты
    (в течение текущего операционного дня - без учета времени доставки
    в региональное операцонное подразделение Банка) - доплата:</t>
  </si>
  <si>
    <t>413_19</t>
  </si>
  <si>
    <t>413_22</t>
  </si>
  <si>
    <t>413_25</t>
  </si>
  <si>
    <t xml:space="preserve">а) получение наличных денег: </t>
  </si>
  <si>
    <t>б) оплата товаров и услуг</t>
  </si>
  <si>
    <t>413_28</t>
  </si>
  <si>
    <t>а) получение наличных денег :</t>
  </si>
  <si>
    <t>1,5 % от суммы</t>
  </si>
  <si>
    <t>1,8 % от суммы</t>
  </si>
  <si>
    <t>см. подраздел 410</t>
  </si>
  <si>
    <t>413_31</t>
  </si>
  <si>
    <t>1,0 % от суммы дополнительно устанавливаемого дневного лимита</t>
  </si>
  <si>
    <t>Расчеты - Инкассовые поручения для оплаты со счета клиента</t>
  </si>
  <si>
    <t xml:space="preserve">1. Исполнение предъявленного к счету Клиента местного инкассового 
    поручения: </t>
  </si>
  <si>
    <t>414_03</t>
  </si>
  <si>
    <t>а) оплачиваемого в безакцептном порядке одним платежом</t>
  </si>
  <si>
    <t>б) оплачиваемого в безакцептном порядке частичными платежами
    (за каждый платеж)</t>
  </si>
  <si>
    <t>в) оплачиваемого, после получения от Клиента согласия (акцепта)
     на оплату</t>
  </si>
  <si>
    <t>г) возвращаемого без оплаты в виду не получения согласия (акцепта)
    Клиента</t>
  </si>
  <si>
    <t xml:space="preserve">2. Исполнение импортных инкассо: </t>
  </si>
  <si>
    <t>а) за прием на инкассо платежных документов для передачи их Клиенту
    против акцепта/платежа</t>
  </si>
  <si>
    <t>0,25 % от суммы</t>
  </si>
  <si>
    <t>(min 90 сомони
max 900 сомони)</t>
  </si>
  <si>
    <t>б) за подготовку и/или передачу пакета отгрузочных документов</t>
  </si>
  <si>
    <t>в) за возврат неоплаченных документов без опротестования векселя</t>
  </si>
  <si>
    <t>60 сомони +</t>
  </si>
  <si>
    <t>почтовые расходы</t>
  </si>
  <si>
    <t>г) за возврат неоплаченных документов с опротестованием векселя</t>
  </si>
  <si>
    <t>90 сомони +</t>
  </si>
  <si>
    <t>почтовые и юридические расходы</t>
  </si>
  <si>
    <t>д) за авизование изменений условий инкассовго поручения (за каждое 
    изменение)</t>
  </si>
  <si>
    <t>е) за платеж по инкассо</t>
  </si>
  <si>
    <t xml:space="preserve">3. Получение Банком комиссионных доходов за услуги по приему к 
    исполнению экспортных инкассо: </t>
  </si>
  <si>
    <t>а) за прием на инкассо платежных документов</t>
  </si>
  <si>
    <t>б) за изменение условий инкассового поручения</t>
  </si>
  <si>
    <t>в) за обработку и отсылку пакета отгрузочных документов</t>
  </si>
  <si>
    <t>Расчеты - Расчетные чеки других банков</t>
  </si>
  <si>
    <t>1. Отправка в банк-плательщика описи чеков с расчетными чеками других 
    банков и зачисления причитающейся по платежному документу суммы
    на счет Клиента (за каждую опись)</t>
  </si>
  <si>
    <t>421_03</t>
  </si>
  <si>
    <t>Расчеты - Аккредитивы на поставку (в пользу клиентов банка)</t>
  </si>
  <si>
    <t>1. Проведение платежей Клиентов посредством экспортных аккредитивов:</t>
  </si>
  <si>
    <t>422_03</t>
  </si>
  <si>
    <t>б) выпуск экспортных аккредитивов по поручению клиентов Банка:</t>
  </si>
  <si>
    <t xml:space="preserve">               - авизование аккредитива бенефициару</t>
  </si>
  <si>
    <t xml:space="preserve">               - добавление подтверждения к аккредитиву с предоставлением 
                 денежного покрытия</t>
  </si>
  <si>
    <t>min 250 сомони</t>
  </si>
  <si>
    <t xml:space="preserve">               - добавление подтверждения к аккредитиву без предостав-
                 ления денежного покрытия</t>
  </si>
  <si>
    <t xml:space="preserve">               - авизование изменений аккредитива бенефициару</t>
  </si>
  <si>
    <t xml:space="preserve">               - проверка документов по аккредитиву</t>
  </si>
  <si>
    <t xml:space="preserve">               - выявление Банком расхождения в документах</t>
  </si>
  <si>
    <t xml:space="preserve">               - отсылка пакета отгрузочных документов</t>
  </si>
  <si>
    <t xml:space="preserve">               - аннулирование аккредитива до истечения срока его действия</t>
  </si>
  <si>
    <t>422_06</t>
  </si>
  <si>
    <t xml:space="preserve">               - согласование условий местного аккредитива на поставку</t>
  </si>
  <si>
    <t>Расчеты - Инкассовые поручения клиентов банка</t>
  </si>
  <si>
    <t>1. Отправка в банк-плательщика местного инкассового поручения Клиента
    для принятия к исполнению</t>
  </si>
  <si>
    <t>424_03</t>
  </si>
  <si>
    <t>5 - ПЕРЕВОДНЫЕ ОПЕРАЦИИ</t>
  </si>
  <si>
    <t>Отправка платежа - Банки-корреспонденты</t>
  </si>
  <si>
    <t>1. Отправка денежного перевода без открытия счета переводоотправителю</t>
  </si>
  <si>
    <t>500_04</t>
  </si>
  <si>
    <t>по договору с банком- партнером</t>
  </si>
  <si>
    <t>2. Выдачу дубликата платежного документа или справки о переводе (1 шт.)</t>
  </si>
  <si>
    <t>500_07</t>
  </si>
  <si>
    <t>Отправка платежа - "Контакт"</t>
  </si>
  <si>
    <t>501_04</t>
  </si>
  <si>
    <t>501_07</t>
  </si>
  <si>
    <t>Отправка платежа - "Анелик"</t>
  </si>
  <si>
    <t>502_04</t>
  </si>
  <si>
    <t>502_07</t>
  </si>
  <si>
    <t>Отправка платежа - "Вестерн Юнион"</t>
  </si>
  <si>
    <t>503_04</t>
  </si>
  <si>
    <t>503_07</t>
  </si>
  <si>
    <t>Отправка платежа - "Юнистрим"</t>
  </si>
  <si>
    <t>504_04</t>
  </si>
  <si>
    <t>504_07</t>
  </si>
  <si>
    <t>Отправка платежа - "Быстрая почта"</t>
  </si>
  <si>
    <t>505_04</t>
  </si>
  <si>
    <t>505_07</t>
  </si>
  <si>
    <t>Отправка платежа - "Мигом"</t>
  </si>
  <si>
    <t>506_04</t>
  </si>
  <si>
    <t>506_07</t>
  </si>
  <si>
    <t>Отправка платежа - "Близко"</t>
  </si>
  <si>
    <t>507_04</t>
  </si>
  <si>
    <t>507_07</t>
  </si>
  <si>
    <t>Отправка платежа - "Интерэкспресс"</t>
  </si>
  <si>
    <t>508_04</t>
  </si>
  <si>
    <t>508_07</t>
  </si>
  <si>
    <t>Отправка платежа - "Лидер"</t>
  </si>
  <si>
    <t>509_04</t>
  </si>
  <si>
    <t>509_07</t>
  </si>
  <si>
    <t>Отправка платежа - "Золотая корона"</t>
  </si>
  <si>
    <t>510_04</t>
  </si>
  <si>
    <t>510_07</t>
  </si>
  <si>
    <t>Отправка платежа - "Приват Манни"</t>
  </si>
  <si>
    <t>511_04</t>
  </si>
  <si>
    <t>511_07</t>
  </si>
  <si>
    <t>Отправка платежа - "Аллюр"</t>
  </si>
  <si>
    <t>512_04</t>
  </si>
  <si>
    <t>512_07</t>
  </si>
  <si>
    <t>Отправка платежа - "Живые деньги"</t>
  </si>
  <si>
    <t>513_04</t>
  </si>
  <si>
    <t>513_07</t>
  </si>
  <si>
    <t>Отправка платежа - "Маниграмм"</t>
  </si>
  <si>
    <t>514_04</t>
  </si>
  <si>
    <t>514_07</t>
  </si>
  <si>
    <t>Отправка платежа - "Аверс"</t>
  </si>
  <si>
    <t>515_04</t>
  </si>
  <si>
    <t>515_07</t>
  </si>
  <si>
    <t>Отправка платежа - "Денежные переводы внутри Республики Таджикистан"</t>
  </si>
  <si>
    <t>540_04</t>
  </si>
  <si>
    <t>540_07</t>
  </si>
  <si>
    <t>Выплата платежа - Банки-корреспонденты</t>
  </si>
  <si>
    <t>1. Выплата денежного перевода без открытия счета переводополучателю</t>
  </si>
  <si>
    <t>520_04</t>
  </si>
  <si>
    <t>520_05</t>
  </si>
  <si>
    <t>Выплата платежа - "Контакт"</t>
  </si>
  <si>
    <t>521_03</t>
  </si>
  <si>
    <t>521_06</t>
  </si>
  <si>
    <t>Выплата платежа - "Анелик"</t>
  </si>
  <si>
    <t>522_03</t>
  </si>
  <si>
    <t>522_06</t>
  </si>
  <si>
    <t>Выплата платежа - "Вестерн Юнион"</t>
  </si>
  <si>
    <t>523_04</t>
  </si>
  <si>
    <t>523_05</t>
  </si>
  <si>
    <t>Выплата платежа - "Юнистрим"</t>
  </si>
  <si>
    <t>524_04</t>
  </si>
  <si>
    <t>524_05</t>
  </si>
  <si>
    <t>Выплата платежа - "Быстрая почта"</t>
  </si>
  <si>
    <t>525_04</t>
  </si>
  <si>
    <t>525_05</t>
  </si>
  <si>
    <t>Выплата платежа - "Мигом"</t>
  </si>
  <si>
    <t>526_04</t>
  </si>
  <si>
    <t>526_05</t>
  </si>
  <si>
    <t>Выплата платежа - "Близко"</t>
  </si>
  <si>
    <t>527_04</t>
  </si>
  <si>
    <t>527_05</t>
  </si>
  <si>
    <t>Выплата платежа - "Интерэкспресс"</t>
  </si>
  <si>
    <t>528_04</t>
  </si>
  <si>
    <t>528_05</t>
  </si>
  <si>
    <t>Выплата платежа - "Лидер"</t>
  </si>
  <si>
    <t>529_04</t>
  </si>
  <si>
    <t>529_05</t>
  </si>
  <si>
    <t>Выплата платежа - "Золотая корона"</t>
  </si>
  <si>
    <t>530_04</t>
  </si>
  <si>
    <t>530_05</t>
  </si>
  <si>
    <t>Выплата платежа - "Приват Манни"</t>
  </si>
  <si>
    <t>531_04</t>
  </si>
  <si>
    <t>531_05</t>
  </si>
  <si>
    <t>Выплата платежа - "Аллюр"</t>
  </si>
  <si>
    <t>532_04</t>
  </si>
  <si>
    <t>532_05</t>
  </si>
  <si>
    <t>Выплата платежа - "Живые деньги"</t>
  </si>
  <si>
    <t>533_04</t>
  </si>
  <si>
    <t>533_05</t>
  </si>
  <si>
    <t>Выплата платежа - "Маниграмм"</t>
  </si>
  <si>
    <t>534_04</t>
  </si>
  <si>
    <t>534_05</t>
  </si>
  <si>
    <t>535_04</t>
  </si>
  <si>
    <t>535_05</t>
  </si>
  <si>
    <t>Выплата платежа - "Денежные переводы внутри Республики Таджикистан"</t>
  </si>
  <si>
    <t>590_04</t>
  </si>
  <si>
    <t>590_05</t>
  </si>
  <si>
    <t>6 - ВАЛЮТНО-ОБМЕННЫЕ ОПЕРАЦИИ</t>
  </si>
  <si>
    <t>Обмен нацвалюты на инвалюту (для клиентов банка)</t>
  </si>
  <si>
    <t>1. Операции с клиентами банка в долларах США</t>
  </si>
  <si>
    <t>600_05</t>
  </si>
  <si>
    <t>2. Операции с клиентами банка в Евро</t>
  </si>
  <si>
    <t>600_11</t>
  </si>
  <si>
    <t>3. Операции с клиентами банка в российских рублях и других валютах</t>
  </si>
  <si>
    <t>600_17</t>
  </si>
  <si>
    <t>Т  А Р  И  Ф  Ы</t>
  </si>
  <si>
    <t>НА ОКАЗЫВАЕМЫЕ   АГРОИНВЕСТБАНКОМ</t>
  </si>
  <si>
    <t>УСЛУГИ   КЛИЕНТАМ</t>
  </si>
  <si>
    <t>Наименование услуг</t>
  </si>
  <si>
    <t>Амонатбанк</t>
  </si>
  <si>
    <t>Ориёнбанк         ( кроме операций по пластиковым картам для физич.лиц) расчитана без учета налогов</t>
  </si>
  <si>
    <t>Точиксодиротбонк (с учетом НДС)</t>
  </si>
  <si>
    <t>Эсхата</t>
  </si>
  <si>
    <t>Бонки Рушди Точикистон</t>
  </si>
  <si>
    <t>ЗАО ТАКПБРР "Таджпромбанк"(без учета НДС)</t>
  </si>
  <si>
    <t>О п е р а ц и и    п о    с ч е т а м</t>
  </si>
  <si>
    <t xml:space="preserve">1. Открытие  текущих и депозитных  счетов  в национальной и иностранной валютах: </t>
  </si>
  <si>
    <t xml:space="preserve"> - физическим  лицам </t>
  </si>
  <si>
    <t>бесплатно</t>
  </si>
  <si>
    <t>25 сомони в нац. вал. 36 сом.в ин вал(0-сберег.деп.)</t>
  </si>
  <si>
    <t>15$ -востребование в нац. вал.</t>
  </si>
  <si>
    <t xml:space="preserve"> - юридическим  лицам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</si>
  <si>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25,83 сомони                      </t>
  </si>
  <si>
    <t>33 сомони                         другим иногородным                50 сомони</t>
  </si>
  <si>
    <t>25 сомони в нац.вал. 90 сомони в ин.вал.</t>
  </si>
  <si>
    <t>32 сомони</t>
  </si>
  <si>
    <t xml:space="preserve"> 80 сомони- коммерческим  структурам,75$ в ин вал.за каждый последующий 25$</t>
  </si>
  <si>
    <t>40 сомони ( в нац. вал.)</t>
  </si>
  <si>
    <t>10 сомони,40 сомони ЧП без образ.юрид.лиц</t>
  </si>
  <si>
    <t>50$ - отк. вал. сч.</t>
  </si>
  <si>
    <t>(кроме дехканских хозяйств,  частных предпринимателей и организаций инвалидов)</t>
  </si>
  <si>
    <t>(кроме сберег. Депозитов и микрокред. до 3000 сомони и потребительских кредитов</t>
  </si>
  <si>
    <t>(кроме госструктур)</t>
  </si>
  <si>
    <t xml:space="preserve">2. Ведение депозитного счета для физических и юридических лиц  в  национальной и иностранной валютах </t>
  </si>
  <si>
    <t xml:space="preserve">3. Выдача дубликата  документа </t>
  </si>
  <si>
    <t xml:space="preserve">  7,63 сомони</t>
  </si>
  <si>
    <t>1 сомони</t>
  </si>
  <si>
    <t>0.5 сомони (за каждый лист)</t>
  </si>
  <si>
    <t>5 сомони ( за каждый лист)</t>
  </si>
  <si>
    <t>0,5$</t>
  </si>
  <si>
    <t xml:space="preserve">4. Выдача дубликата  выписки  </t>
  </si>
  <si>
    <t xml:space="preserve">  9,94  сомони</t>
  </si>
  <si>
    <t xml:space="preserve">  11  сомони</t>
  </si>
  <si>
    <t>от6 до 10сомони</t>
  </si>
  <si>
    <t>3-6 сомони</t>
  </si>
  <si>
    <t>3 сомони</t>
  </si>
  <si>
    <t>1 сомони за мем.ордер, 10 сомони за период(каждый лист)</t>
  </si>
  <si>
    <t>5. Перевод средств по системе электронных платежей по платежным поручениям  представляемых по  системе "АИБанк-Офис"</t>
  </si>
  <si>
    <t xml:space="preserve">  - межбанковский платеж </t>
  </si>
  <si>
    <t xml:space="preserve"> 1 сомони</t>
  </si>
  <si>
    <t xml:space="preserve">  - внутрисистемный платеж </t>
  </si>
  <si>
    <t>6. Технология Клиент – Банк по системе «АИБанк – Офис :</t>
  </si>
  <si>
    <t xml:space="preserve">  - Программно – аппаратная часть (клиентская часть)</t>
  </si>
  <si>
    <t>100 сомони</t>
  </si>
  <si>
    <t xml:space="preserve"> -  При оплате в рассрочку  на 3 месяца ежемесячно </t>
  </si>
  <si>
    <t>34 сомони</t>
  </si>
  <si>
    <t xml:space="preserve">  - Установка системы у Клиента, обучение персонала Клиента</t>
  </si>
  <si>
    <t xml:space="preserve">  - Просмотр остатков счетов</t>
  </si>
  <si>
    <t xml:space="preserve">  - Получение выписки по счетам (в том числе выписки за период по счетам)</t>
  </si>
  <si>
    <t xml:space="preserve">  - Просмотр истории движения средств по счетам</t>
  </si>
  <si>
    <t xml:space="preserve">  - Повторная Установка системы по вызову клиента</t>
  </si>
  <si>
    <t>45 сомони</t>
  </si>
  <si>
    <t xml:space="preserve">  - Генерация электронной цифровой подписи для клиента (за каждую подпись)</t>
  </si>
  <si>
    <t>40 сомони</t>
  </si>
  <si>
    <t>200 сомони(за каждый ключ)</t>
  </si>
  <si>
    <t xml:space="preserve">  - Повторное обучение по просьбе клиента</t>
  </si>
  <si>
    <t>50 сомони</t>
  </si>
  <si>
    <t>300 сомони</t>
  </si>
  <si>
    <t>7. Оформление и розыск суммы в банке плательщика</t>
  </si>
  <si>
    <t>а) без использования автомобиля</t>
  </si>
  <si>
    <t>7,78 сомони</t>
  </si>
  <si>
    <t>10 сомони</t>
  </si>
  <si>
    <t>19 сомони</t>
  </si>
  <si>
    <t>1 cомони</t>
  </si>
  <si>
    <t>5 сомони</t>
  </si>
  <si>
    <t>1$</t>
  </si>
  <si>
    <t xml:space="preserve">б) с использованием автомобиля </t>
  </si>
  <si>
    <t xml:space="preserve"> 35,28 сомони + расходы на ГСМ</t>
  </si>
  <si>
    <t>1$+ расходы</t>
  </si>
  <si>
    <t xml:space="preserve">8. Выдача лимитированных чековых книжек   </t>
  </si>
  <si>
    <t xml:space="preserve"> 15 сомони</t>
  </si>
  <si>
    <t>25 сомони</t>
  </si>
  <si>
    <t>6 сомони</t>
  </si>
  <si>
    <t>4$</t>
  </si>
  <si>
    <t xml:space="preserve">9. Начисление процентов по расчетным  счетам юридических лиц,  исходя из ежедневного остатка :  </t>
  </si>
  <si>
    <t xml:space="preserve"> а) в сомони </t>
  </si>
  <si>
    <r>
      <t>от 100 000 до 1 000 000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 xml:space="preserve">сомони </t>
    </r>
    <r>
      <rPr>
        <sz val="16"/>
        <rFont val="Times New Roman"/>
        <family val="1"/>
      </rPr>
      <t xml:space="preserve"> - </t>
    </r>
    <r>
      <rPr>
        <b/>
        <sz val="16"/>
        <rFont val="Times New Roman"/>
        <family val="1"/>
      </rPr>
      <t>0,3%</t>
    </r>
    <r>
      <rPr>
        <sz val="16"/>
        <rFont val="Times New Roman"/>
        <family val="1"/>
      </rPr>
      <t xml:space="preserve"> годовых от суммы</t>
    </r>
  </si>
  <si>
    <r>
      <t>свыше 1 000 000 сомони</t>
    </r>
    <r>
      <rPr>
        <sz val="16"/>
        <rFont val="Times New Roman"/>
        <family val="1"/>
      </rPr>
      <t xml:space="preserve"> - </t>
    </r>
    <r>
      <rPr>
        <b/>
        <sz val="16"/>
        <rFont val="Times New Roman"/>
        <family val="1"/>
      </rPr>
      <t>0,5%</t>
    </r>
    <r>
      <rPr>
        <sz val="16"/>
        <rFont val="Times New Roman"/>
        <family val="1"/>
      </rPr>
      <t xml:space="preserve"> годовых от суммы</t>
    </r>
  </si>
  <si>
    <t xml:space="preserve"> б) в долларах США </t>
  </si>
  <si>
    <r>
      <t>от 100 000 до 500 000 $</t>
    </r>
    <r>
      <rPr>
        <sz val="16"/>
        <rFont val="Times New Roman"/>
        <family val="1"/>
      </rPr>
      <t xml:space="preserve"> - </t>
    </r>
    <r>
      <rPr>
        <b/>
        <sz val="16"/>
        <rFont val="Times New Roman"/>
        <family val="1"/>
      </rPr>
      <t>0,2%</t>
    </r>
    <r>
      <rPr>
        <sz val="16"/>
        <rFont val="Times New Roman"/>
        <family val="1"/>
      </rPr>
      <t xml:space="preserve"> годовых от суммы </t>
    </r>
  </si>
  <si>
    <r>
      <t>свыше 500 000$</t>
    </r>
    <r>
      <rPr>
        <sz val="16"/>
        <rFont val="Times New Roman"/>
        <family val="1"/>
      </rPr>
      <t xml:space="preserve"> - </t>
    </r>
    <r>
      <rPr>
        <b/>
        <sz val="16"/>
        <rFont val="Times New Roman"/>
        <family val="1"/>
      </rPr>
      <t xml:space="preserve">0,3% </t>
    </r>
    <r>
      <rPr>
        <sz val="16"/>
        <rFont val="Times New Roman"/>
        <family val="1"/>
      </rPr>
      <t xml:space="preserve"> годовых от суммы</t>
    </r>
  </si>
  <si>
    <t>10. Оказание консультационных услуг по вопросам совершенствования их финансово-хозяйственной деятельности</t>
  </si>
  <si>
    <t>10,44 сомони</t>
  </si>
  <si>
    <t>14 сомони</t>
  </si>
  <si>
    <t>6 сомони за каждые полные и не полные 30 минут</t>
  </si>
  <si>
    <t>21 сомони</t>
  </si>
  <si>
    <t>К р е д и т о в а н и е</t>
  </si>
  <si>
    <t>11. Разовый комиссионный сбор  (кроме дехканских,  потребительских,  розничных и  ипотечных кредитов)   единовременно, в день открытия счета  по всем видам валют</t>
  </si>
  <si>
    <t xml:space="preserve">а) для   физических и юридических лиц </t>
  </si>
  <si>
    <r>
      <t xml:space="preserve">до 35 000 сомони </t>
    </r>
    <r>
      <rPr>
        <sz val="16"/>
        <rFont val="Times New Roman"/>
        <family val="1"/>
      </rPr>
      <t xml:space="preserve"> или  в эквиваленте ин. валют - </t>
    </r>
    <r>
      <rPr>
        <b/>
        <sz val="16"/>
        <rFont val="Times New Roman"/>
        <family val="1"/>
      </rPr>
      <t>бесплатно</t>
    </r>
  </si>
  <si>
    <r>
      <t>с 35 000 до 150 000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сомони</t>
    </r>
    <r>
      <rPr>
        <sz val="16"/>
        <rFont val="Times New Roman"/>
        <family val="1"/>
      </rPr>
      <t xml:space="preserve"> или  в эквиваленте ин. валют - </t>
    </r>
    <r>
      <rPr>
        <b/>
        <sz val="16"/>
        <rFont val="Times New Roman"/>
        <family val="1"/>
      </rPr>
      <t>0,2%  от суммы</t>
    </r>
  </si>
  <si>
    <r>
      <t>свыше 150 000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сомони</t>
    </r>
    <r>
      <rPr>
        <sz val="16"/>
        <rFont val="Times New Roman"/>
        <family val="1"/>
      </rPr>
      <t xml:space="preserve"> или  в эквиваленте ин. валют  - </t>
    </r>
    <r>
      <rPr>
        <b/>
        <sz val="16"/>
        <rFont val="Times New Roman"/>
        <family val="1"/>
      </rPr>
      <t>0,1%  от суммы</t>
    </r>
  </si>
  <si>
    <t xml:space="preserve">б) при выдаче кредита по кредитной линии (единовременно) </t>
  </si>
  <si>
    <r>
      <t>до 5 000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сомони</t>
    </r>
    <r>
      <rPr>
        <sz val="16"/>
        <rFont val="Times New Roman"/>
        <family val="1"/>
      </rPr>
      <t xml:space="preserve"> или  в эквиваленте ин. валют -</t>
    </r>
    <r>
      <rPr>
        <b/>
        <sz val="16"/>
        <rFont val="Times New Roman"/>
        <family val="1"/>
      </rPr>
      <t xml:space="preserve"> 0,2% от суммы</t>
    </r>
  </si>
  <si>
    <r>
      <t>с 5 000 до 150 000 сомони</t>
    </r>
    <r>
      <rPr>
        <sz val="16"/>
        <rFont val="Times New Roman"/>
        <family val="1"/>
      </rPr>
      <t xml:space="preserve"> или  в эквиваленте ин. валют -</t>
    </r>
    <r>
      <rPr>
        <b/>
        <sz val="16"/>
        <rFont val="Times New Roman"/>
        <family val="1"/>
      </rPr>
      <t xml:space="preserve"> 0,25% от суммы</t>
    </r>
  </si>
  <si>
    <r>
      <t>свыше 150 000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сомони</t>
    </r>
    <r>
      <rPr>
        <sz val="16"/>
        <rFont val="Times New Roman"/>
        <family val="1"/>
      </rPr>
      <t xml:space="preserve"> или  в эквиваленте ин. валют  - </t>
    </r>
    <r>
      <rPr>
        <b/>
        <sz val="16"/>
        <rFont val="Times New Roman"/>
        <family val="1"/>
      </rPr>
      <t>0,3%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от суммы</t>
    </r>
  </si>
  <si>
    <t xml:space="preserve">12. Ведение ссудных счетов </t>
  </si>
  <si>
    <r>
      <t xml:space="preserve">13. Комиссия за пролонгацию кредита                </t>
    </r>
    <r>
      <rPr>
        <sz val="16"/>
        <rFont val="Times New Roman"/>
        <family val="1"/>
      </rPr>
      <t>(кроме  дехканских, потребительских,  розничных и  ипотечных кредитов)</t>
    </r>
  </si>
  <si>
    <t xml:space="preserve">1% от суммы пролонгации задолженности </t>
  </si>
  <si>
    <t>100 долларов</t>
  </si>
  <si>
    <r>
      <t xml:space="preserve">14. Комиссия  за досрочное частичное погашение кредита по инициативе Заемщика,  в национальной и иностранной валютах, свыше одного месяца до срока погашения </t>
    </r>
    <r>
      <rPr>
        <sz val="16"/>
        <rFont val="Times New Roman"/>
        <family val="1"/>
      </rPr>
      <t>(кроме дехканских,  потребительских,  розничных и  ипотечных кредитов)</t>
    </r>
  </si>
  <si>
    <t>0,3% от суммы досрочного погашения</t>
  </si>
  <si>
    <t xml:space="preserve">15. Комиссия за резервирование суммы кредитного обязательства, которое на определённый момент времени  не было востребовано заёмщиком </t>
  </si>
  <si>
    <t>0,025 % от суммы</t>
  </si>
  <si>
    <t xml:space="preserve"> - по разовому кредиту :</t>
  </si>
  <si>
    <r>
      <t>до 300 000 сомони</t>
    </r>
    <r>
      <rPr>
        <sz val="16"/>
        <rFont val="Times New Roman"/>
        <family val="1"/>
      </rPr>
      <t xml:space="preserve">  или в эквиваленте ин.валют  -  </t>
    </r>
    <r>
      <rPr>
        <b/>
        <sz val="16"/>
        <rFont val="Times New Roman"/>
        <family val="1"/>
      </rPr>
      <t xml:space="preserve">0,1% годовых      </t>
    </r>
    <r>
      <rPr>
        <sz val="16"/>
        <rFont val="Times New Roman"/>
        <family val="1"/>
      </rPr>
      <t xml:space="preserve">                                                           </t>
    </r>
    <r>
      <rPr>
        <b/>
        <sz val="14"/>
        <rFont val="Times New Roman"/>
        <family val="1"/>
      </rPr>
      <t/>
    </r>
  </si>
  <si>
    <t>размер комиссии рассчитывается исходя из неиспользованной суммы за период с даты заключения Кредитного договора до даты  полного использования денежных средств  по кредиту либо до  последней даты возможного использования денежных средств, предусмотренной Кредитным договором</t>
  </si>
  <si>
    <r>
      <t xml:space="preserve">   </t>
    </r>
    <r>
      <rPr>
        <sz val="16"/>
        <rFont val="Times New Roman"/>
        <family val="1"/>
      </rPr>
      <t xml:space="preserve">                                                           </t>
    </r>
    <r>
      <rPr>
        <b/>
        <sz val="16"/>
        <rFont val="Times New Roman"/>
        <family val="1"/>
      </rPr>
      <t xml:space="preserve">свыше 300 000 сомони </t>
    </r>
    <r>
      <rPr>
        <sz val="16"/>
        <rFont val="Times New Roman"/>
        <family val="1"/>
      </rPr>
      <t xml:space="preserve">или в эквиваленте ин.валют </t>
    </r>
    <r>
      <rPr>
        <b/>
        <sz val="16"/>
        <rFont val="Times New Roman"/>
        <family val="1"/>
      </rPr>
      <t xml:space="preserve"> - 0,2% годовых</t>
    </r>
  </si>
  <si>
    <t xml:space="preserve"> - по кредитной линии "под лимит задолженности":</t>
  </si>
  <si>
    <r>
      <t>до 300 000 сомони</t>
    </r>
    <r>
      <rPr>
        <sz val="16"/>
        <rFont val="Times New Roman"/>
        <family val="1"/>
      </rPr>
      <t xml:space="preserve">  или в эквиваленте ин.валют  -  </t>
    </r>
    <r>
      <rPr>
        <b/>
        <sz val="16"/>
        <rFont val="Times New Roman"/>
        <family val="1"/>
      </rPr>
      <t xml:space="preserve">0,2% годовых      </t>
    </r>
    <r>
      <rPr>
        <sz val="16"/>
        <rFont val="Times New Roman"/>
        <family val="1"/>
      </rPr>
      <t xml:space="preserve">                                                           </t>
    </r>
    <r>
      <rPr>
        <b/>
        <sz val="14"/>
        <rFont val="Times New Roman"/>
        <family val="1"/>
      </rPr>
      <t/>
    </r>
  </si>
  <si>
    <t xml:space="preserve">размер комиссии рассчитывается с даты заключения кредитного договора исходя из суммы равной разности установленного лимита единовременной задолженности и фактической суммы задолженности на каждую дату в течение срока выдачи  кредита </t>
  </si>
  <si>
    <r>
      <t xml:space="preserve">                                                      </t>
    </r>
    <r>
      <rPr>
        <b/>
        <sz val="16"/>
        <rFont val="Times New Roman"/>
        <family val="1"/>
      </rPr>
      <t>свыше 300 000 сомони</t>
    </r>
    <r>
      <rPr>
        <sz val="16"/>
        <rFont val="Times New Roman"/>
        <family val="1"/>
      </rPr>
      <t xml:space="preserve"> или в эквиваленте ин.валют </t>
    </r>
    <r>
      <rPr>
        <b/>
        <sz val="16"/>
        <rFont val="Times New Roman"/>
        <family val="1"/>
      </rPr>
      <t xml:space="preserve"> - 0,3% годовых</t>
    </r>
  </si>
  <si>
    <t xml:space="preserve">16. Пени за несвоевременное погашения процентов за кредит </t>
  </si>
  <si>
    <t xml:space="preserve">согласно договора </t>
  </si>
  <si>
    <t xml:space="preserve">17. Оказание  помощи по просьбе  клиентов  по оформлению  документов на кредитование: </t>
  </si>
  <si>
    <t>по отдельному соглашению</t>
  </si>
  <si>
    <t xml:space="preserve"> а) на сумму  до 150 000 сомони или в эквиваленте ин.валют </t>
  </si>
  <si>
    <t>20,40 сомони</t>
  </si>
  <si>
    <t>13 сомони</t>
  </si>
  <si>
    <t>По соглашению</t>
  </si>
  <si>
    <r>
      <t>б)  свыше 150 000 сомони или в эквиваленте ин.валют</t>
    </r>
    <r>
      <rPr>
        <sz val="16"/>
        <rFont val="Times New Roman"/>
        <family val="1"/>
      </rPr>
      <t xml:space="preserve">  (кроме дехканских, потребительских,  розничных и  ипотечных кредитов)</t>
    </r>
  </si>
  <si>
    <t xml:space="preserve"> 91,93 сомони</t>
  </si>
  <si>
    <t>18. Оформление документов залога имущества  от суммы  кредита</t>
  </si>
  <si>
    <r>
      <t xml:space="preserve"> </t>
    </r>
    <r>
      <rPr>
        <b/>
        <sz val="16"/>
        <rFont val="Times New Roman"/>
        <family val="1"/>
      </rPr>
      <t xml:space="preserve">от 35 000  до 175 000 сомони </t>
    </r>
    <r>
      <rPr>
        <sz val="16"/>
        <rFont val="Times New Roman"/>
        <family val="1"/>
      </rPr>
      <t xml:space="preserve"> -  или в эквиваленте ин.валют  - </t>
    </r>
    <r>
      <rPr>
        <b/>
        <sz val="16"/>
        <rFont val="Times New Roman"/>
        <family val="1"/>
      </rPr>
      <t>30 сомони</t>
    </r>
  </si>
  <si>
    <t>24 сомони ( без учета ГСМ)</t>
  </si>
  <si>
    <r>
      <t xml:space="preserve"> </t>
    </r>
    <r>
      <rPr>
        <b/>
        <sz val="16"/>
        <rFont val="Times New Roman"/>
        <family val="1"/>
      </rPr>
      <t xml:space="preserve">от 175 000 до 350 000 сомони </t>
    </r>
    <r>
      <rPr>
        <sz val="16"/>
        <rFont val="Times New Roman"/>
        <family val="1"/>
      </rPr>
      <t xml:space="preserve"> -  или в эквиваленте ин.валют  - </t>
    </r>
    <r>
      <rPr>
        <b/>
        <sz val="16"/>
        <rFont val="Times New Roman"/>
        <family val="1"/>
      </rPr>
      <t>60 сомони</t>
    </r>
  </si>
  <si>
    <r>
      <t xml:space="preserve">свыше 350 000 сомони </t>
    </r>
    <r>
      <rPr>
        <sz val="16"/>
        <rFont val="Times New Roman"/>
        <family val="1"/>
      </rPr>
      <t xml:space="preserve"> -  или в эквиваленте ин.валют  -         </t>
    </r>
    <r>
      <rPr>
        <b/>
        <sz val="16"/>
        <rFont val="Times New Roman"/>
        <family val="1"/>
      </rPr>
      <t>100 сомони</t>
    </r>
  </si>
  <si>
    <t>19. Изменение условий кредитного договора и договора залога имущества</t>
  </si>
  <si>
    <r>
      <t xml:space="preserve"> </t>
    </r>
    <r>
      <rPr>
        <b/>
        <sz val="16"/>
        <rFont val="Times New Roman"/>
        <family val="1"/>
      </rPr>
      <t xml:space="preserve">от 35 000  до 175 000 сомони </t>
    </r>
    <r>
      <rPr>
        <sz val="16"/>
        <rFont val="Times New Roman"/>
        <family val="1"/>
      </rPr>
      <t xml:space="preserve"> -  или в эквиваленте ин.валют  </t>
    </r>
    <r>
      <rPr>
        <b/>
        <sz val="16"/>
        <rFont val="Times New Roman"/>
        <family val="1"/>
      </rPr>
      <t>- 15 сомони</t>
    </r>
  </si>
  <si>
    <r>
      <t xml:space="preserve"> </t>
    </r>
    <r>
      <rPr>
        <b/>
        <sz val="16"/>
        <rFont val="Times New Roman"/>
        <family val="1"/>
      </rPr>
      <t xml:space="preserve">от 175 000  до 350 000 сомони </t>
    </r>
    <r>
      <rPr>
        <sz val="16"/>
        <rFont val="Times New Roman"/>
        <family val="1"/>
      </rPr>
      <t xml:space="preserve"> -  или в эквиваленте ин.валют  -</t>
    </r>
    <r>
      <rPr>
        <b/>
        <sz val="16"/>
        <rFont val="Times New Roman"/>
        <family val="1"/>
      </rPr>
      <t xml:space="preserve"> 30 сомони</t>
    </r>
  </si>
  <si>
    <r>
      <t xml:space="preserve">свыше 350 000 сомони </t>
    </r>
    <r>
      <rPr>
        <sz val="16"/>
        <rFont val="Times New Roman"/>
        <family val="1"/>
      </rPr>
      <t xml:space="preserve"> -  или в эквиваленте ин.валют  - </t>
    </r>
    <r>
      <rPr>
        <b/>
        <sz val="16"/>
        <rFont val="Times New Roman"/>
        <family val="1"/>
      </rPr>
      <t>50 сомони</t>
    </r>
  </si>
  <si>
    <t xml:space="preserve">20. Оказание брокерских услуг на рынке ценных бумаг </t>
  </si>
  <si>
    <t>0,5% от суммы сделки</t>
  </si>
  <si>
    <t>6 сомони/час брок.деятельности</t>
  </si>
  <si>
    <t>по договоренности</t>
  </si>
  <si>
    <t xml:space="preserve">В и д ы        г а р а н т и и </t>
  </si>
  <si>
    <t>21.   Гарантия для участие в тендере</t>
  </si>
  <si>
    <t>0,3 % от суммы гарантии</t>
  </si>
  <si>
    <t>0.1% от суммы</t>
  </si>
  <si>
    <t>По договору</t>
  </si>
  <si>
    <t>22. Гарантийное письмо  под строительство объекта</t>
  </si>
  <si>
    <t>0,5 % от суммы гарантии</t>
  </si>
  <si>
    <t xml:space="preserve">23. Гарантийное письмо под выполнение  контракта </t>
  </si>
  <si>
    <t>24. Гарантийное письмо под  возврат авансового платежа</t>
  </si>
  <si>
    <t>0,5% от суммы гарантии</t>
  </si>
  <si>
    <t>05%от суммы         ( мин.100$ мах.3000$)</t>
  </si>
  <si>
    <t>0.2%( мин.300 сомони</t>
  </si>
  <si>
    <t xml:space="preserve">25. Гарантийное письмо под гарантию платежа </t>
  </si>
  <si>
    <t>03%от суммы         ( мин.50$ мах.1500$)</t>
  </si>
  <si>
    <t xml:space="preserve">26. Гарантийное письмо под возврат кредита </t>
  </si>
  <si>
    <t xml:space="preserve">1% от суммы гарантии </t>
  </si>
  <si>
    <t>1 % от суммы гарантии</t>
  </si>
  <si>
    <t>1%от суммы         ( мин.150$ мах.5000$)</t>
  </si>
  <si>
    <t>27.  Изменения условия гарантии</t>
  </si>
  <si>
    <t>70 долларов</t>
  </si>
  <si>
    <t>0.1%( мин.300 сомони</t>
  </si>
  <si>
    <t>до 0,1% (мин.-200 сомони)</t>
  </si>
  <si>
    <t>а) для участие в тендере</t>
  </si>
  <si>
    <t>0,2 % от суммы гарантии</t>
  </si>
  <si>
    <t>02%от суммы         ( мин.50$ мах500$)</t>
  </si>
  <si>
    <t xml:space="preserve">б) под строительство объекта </t>
  </si>
  <si>
    <t>в) под выполнение контракта</t>
  </si>
  <si>
    <t xml:space="preserve">                                                       </t>
  </si>
  <si>
    <t xml:space="preserve">г) под возврат авансового платежа </t>
  </si>
  <si>
    <t>б) под строительство объекта</t>
  </si>
  <si>
    <t xml:space="preserve">в) под выполнение контракта </t>
  </si>
  <si>
    <t xml:space="preserve">г) под возврата авансового платежа </t>
  </si>
  <si>
    <t xml:space="preserve">д) под гарантию платежа </t>
  </si>
  <si>
    <t>30$</t>
  </si>
  <si>
    <t xml:space="preserve">е)  под возврат кредита </t>
  </si>
  <si>
    <t>28. Авизование гарантии</t>
  </si>
  <si>
    <t xml:space="preserve"> 9,75 сомони</t>
  </si>
  <si>
    <t>12 cомони</t>
  </si>
  <si>
    <t>9,83 сомони</t>
  </si>
  <si>
    <t>1% от суммы</t>
  </si>
  <si>
    <t>0.1%( мин.150 сомони</t>
  </si>
  <si>
    <t>до 0,1% (мин.-100 сомони)авизование и проверка условий гарантий</t>
  </si>
  <si>
    <t>29. Отправка сообщений  по  выдаче и подтверждении гарантий  по СВИФТу</t>
  </si>
  <si>
    <t xml:space="preserve"> - в долларах США</t>
  </si>
  <si>
    <r>
      <t>30$</t>
    </r>
    <r>
      <rPr>
        <sz val="16"/>
        <color indexed="8"/>
        <rFont val="Times New Roman"/>
        <family val="1"/>
      </rPr>
      <t xml:space="preserve">  - по учетному курсу НБТ на день совершения операции</t>
    </r>
  </si>
  <si>
    <t xml:space="preserve"> - в ЕВРО</t>
  </si>
  <si>
    <r>
      <t>30  ЕВРО</t>
    </r>
    <r>
      <rPr>
        <sz val="16"/>
        <color indexed="8"/>
        <rFont val="Times New Roman"/>
        <family val="1"/>
      </rPr>
      <t>- по учетному курсу НБТ на день совершения операции</t>
    </r>
  </si>
  <si>
    <t xml:space="preserve"> - в российских рублях                                                                                                                                         </t>
  </si>
  <si>
    <t>Услуги  клиентам  по сейфовым  операциям  за  сутки</t>
  </si>
  <si>
    <t>за месяц</t>
  </si>
  <si>
    <t>за  месяц</t>
  </si>
  <si>
    <t xml:space="preserve"> 30. Сейф Тип А</t>
  </si>
  <si>
    <t>0,46 сомони</t>
  </si>
  <si>
    <t>размер 32 см х 7,5 см</t>
  </si>
  <si>
    <t>15 сомони(в месяц)</t>
  </si>
  <si>
    <t xml:space="preserve"> 31. Сейф Тип В</t>
  </si>
  <si>
    <t xml:space="preserve"> 0,49 сомони</t>
  </si>
  <si>
    <t xml:space="preserve">размер 32 см х 10 см </t>
  </si>
  <si>
    <t>9,60 сомони</t>
  </si>
  <si>
    <t>17 сомони</t>
  </si>
  <si>
    <t xml:space="preserve">32. Сейф Тип С </t>
  </si>
  <si>
    <t xml:space="preserve"> 0,53 сомони</t>
  </si>
  <si>
    <t>14,40 сомони</t>
  </si>
  <si>
    <t>размер 32 см х 15 см</t>
  </si>
  <si>
    <t>15 сомони</t>
  </si>
  <si>
    <t>20 сомони</t>
  </si>
  <si>
    <t>48 сомони( 8*26*60)</t>
  </si>
  <si>
    <t>33. Сейф  Тип Д</t>
  </si>
  <si>
    <t xml:space="preserve"> 0,56 сомони</t>
  </si>
  <si>
    <t xml:space="preserve"> 0,60 сомони</t>
  </si>
  <si>
    <t>размер 32 см х 25 см</t>
  </si>
  <si>
    <t>18 сомони</t>
  </si>
  <si>
    <t>54 сомони (13*26*60)</t>
  </si>
  <si>
    <t>34. Сейф Тип  Е</t>
  </si>
  <si>
    <t>размер 32 см х 30 см</t>
  </si>
  <si>
    <t>21,60 сомони</t>
  </si>
  <si>
    <t>23 сомони</t>
  </si>
  <si>
    <t>72 сомони (26*26*60)</t>
  </si>
  <si>
    <t xml:space="preserve">Операции с наличными денежными средствами </t>
  </si>
  <si>
    <t>35.  Выдача наличных средств в национальной и в иностранной валюте с депозитного счета в случае взноса  депозита в наличной форме (срочные и сберегательные)</t>
  </si>
  <si>
    <t xml:space="preserve">бесплатно </t>
  </si>
  <si>
    <t xml:space="preserve">Кассовое обслуживание в национальной валюте </t>
  </si>
  <si>
    <t xml:space="preserve">36. Выдача наличных денежных  средств со счетов клиентов </t>
  </si>
  <si>
    <t xml:space="preserve">от 0,3% до 1% </t>
  </si>
  <si>
    <t>0,5 % от суммы</t>
  </si>
  <si>
    <t>0,5% до 3% от суммы</t>
  </si>
  <si>
    <t>0.3% от суммы</t>
  </si>
  <si>
    <t>до 0,8%( в настоящее время 0,5% от суммы</t>
  </si>
  <si>
    <t>3%-з/п,4 % хоз.нужды</t>
  </si>
  <si>
    <t xml:space="preserve">(от получаемой суммы наличных средств в зависимости от вида вклада и платежеспособности клиента) </t>
  </si>
  <si>
    <t>( кроме бюджетных организаций,суммы для оплаты алиментов ,компенсаций,помощи и пенсий)</t>
  </si>
  <si>
    <t xml:space="preserve">37. Выдача наличных средств  по кредитам в национальной валюте </t>
  </si>
  <si>
    <r>
      <t>0,3%</t>
    </r>
    <r>
      <rPr>
        <sz val="16"/>
        <rFont val="Times New Roman"/>
        <family val="1"/>
      </rPr>
      <t xml:space="preserve"> от суммы полученного кредита </t>
    </r>
  </si>
  <si>
    <t>0,1%-0,5% от суммы( кроме потребительских кредито)</t>
  </si>
  <si>
    <t>1,50%-юр.лиц/сел.хоз.                  0,30%-экспресс кредит.</t>
  </si>
  <si>
    <t xml:space="preserve">38. Выдача наличных средств  по предэкспортному финансированию  хлопка  </t>
  </si>
  <si>
    <r>
      <t>0,4%</t>
    </r>
    <r>
      <rPr>
        <sz val="16"/>
        <rFont val="Times New Roman"/>
        <family val="1"/>
      </rPr>
      <t xml:space="preserve"> от получаемой суммы</t>
    </r>
  </si>
  <si>
    <t>30 сомони</t>
  </si>
  <si>
    <t>Кассовое обслуживание в иностранной валюте</t>
  </si>
  <si>
    <t xml:space="preserve">39. Выдача наличных денежных  средств со счетов клиентов </t>
  </si>
  <si>
    <t xml:space="preserve">от 0,5% до 2% </t>
  </si>
  <si>
    <t>от 1% до2% от суммы</t>
  </si>
  <si>
    <t>2% от суммы</t>
  </si>
  <si>
    <t>1.5% от суммы</t>
  </si>
  <si>
    <t>до 1%( в приделах внесенной суммы комиссия не взимается)</t>
  </si>
  <si>
    <t xml:space="preserve">40. Выдача наличных средств  по кредитам в иностранной  валюте </t>
  </si>
  <si>
    <r>
      <t>0,5%</t>
    </r>
    <r>
      <rPr>
        <sz val="16"/>
        <rFont val="Times New Roman"/>
        <family val="1"/>
      </rPr>
      <t xml:space="preserve"> от суммы полученного кредита </t>
    </r>
  </si>
  <si>
    <t>1,50%-юр.лиц/сел.хоз.0,30;-экспресс кредит.</t>
  </si>
  <si>
    <t>41. Выдача наличных средств в иностранной валюте с депозитного  счета при поступлении средств с иностранных  банков из-за пределов  РТ  (срочные и сберегательные)</t>
  </si>
  <si>
    <r>
      <t>1%</t>
    </r>
    <r>
      <rPr>
        <sz val="16"/>
        <rFont val="Times New Roman"/>
        <family val="1"/>
      </rPr>
      <t xml:space="preserve"> от получаемой суммы  наличных средств </t>
    </r>
  </si>
  <si>
    <t>2,5% ( cо сч. клиентов имеющее безналичной форме)</t>
  </si>
  <si>
    <t>42. Кассовое обслуживание дорожных чеков  (AMERICAN EXPRESS TRAVELERS CHEQUE)</t>
  </si>
  <si>
    <r>
      <t xml:space="preserve"> 2% </t>
    </r>
    <r>
      <rPr>
        <sz val="16"/>
        <rFont val="Times New Roman"/>
        <family val="1"/>
      </rPr>
      <t xml:space="preserve">   от суммы чека</t>
    </r>
  </si>
  <si>
    <t>К   о   н   в   е   р   т   а   ц   и   я</t>
  </si>
  <si>
    <t xml:space="preserve">43. Покупка и продажа наличной  и безналичной иностранной валюты за национальную валюту  </t>
  </si>
  <si>
    <t>Межбанковский валютный рынок по установленному курсу покупки и  продажи на дату совершения сделки</t>
  </si>
  <si>
    <t>По курсу НБТ на дату совершения операции</t>
  </si>
  <si>
    <t>44. Покупка и продажа наличной  и  безналичной иностранной валюты за нац. валюту клиентам банка</t>
  </si>
  <si>
    <t>По курсу покупки и  продажи на дату совершения сделки</t>
  </si>
  <si>
    <t>По договорному курсу с клиентом</t>
  </si>
  <si>
    <t>45. Покупка иностранной валюты за СКВ  клиентам банка</t>
  </si>
  <si>
    <t>Межбанковский валютный рынок Российской федерации по установленному курсу покупки и  продажи на дату совершения сделки + комиссия банка 0,02%</t>
  </si>
  <si>
    <t xml:space="preserve">И н к а с с а ц и я </t>
  </si>
  <si>
    <t>46. Транспортировка наличности и других ценностей по республике, (один рейс):    Душанбе, областные и районные центры республики   (в пределах 15 км и объем средств в пределах 200 000 сомони)*</t>
  </si>
  <si>
    <t xml:space="preserve"> - ознакомление с местонахождением и оформление договора с хозорганом </t>
  </si>
  <si>
    <t>а) для  банков</t>
  </si>
  <si>
    <t>33,62 сомони</t>
  </si>
  <si>
    <t>0,07% от суммы</t>
  </si>
  <si>
    <t>б) для других организаций</t>
  </si>
  <si>
    <t>40,34 сомони</t>
  </si>
  <si>
    <t xml:space="preserve"> - инкассация </t>
  </si>
  <si>
    <t xml:space="preserve"> 31,76 сомони</t>
  </si>
  <si>
    <t>НЕ более 6%от доставляемой суммы</t>
  </si>
  <si>
    <t>Дополнительные условия :</t>
  </si>
  <si>
    <r>
      <t xml:space="preserve">на каждые </t>
    </r>
    <r>
      <rPr>
        <b/>
        <sz val="16"/>
        <rFont val="Times New Roman"/>
        <family val="1"/>
      </rPr>
      <t>20 000 сомони</t>
    </r>
    <r>
      <rPr>
        <sz val="16"/>
        <rFont val="Times New Roman"/>
        <family val="1"/>
      </rPr>
      <t xml:space="preserve"> </t>
    </r>
  </si>
  <si>
    <t xml:space="preserve">дополнительно прибавляется </t>
  </si>
  <si>
    <t xml:space="preserve"> 3 сомони</t>
  </si>
  <si>
    <t>38,11 сомони</t>
  </si>
  <si>
    <t>1%от суммы (без учета ГСМ)</t>
  </si>
  <si>
    <t>47. Транспортировка наличности и других  ценностей республики (один рейс) за пределами г. Душанбе, областные и  районные центры на расстоянии более 15 км.*</t>
  </si>
  <si>
    <t>41,72 сомони</t>
  </si>
  <si>
    <t>0,08% от суммы но, не менее 35 сомони</t>
  </si>
  <si>
    <t>50,06 сомони</t>
  </si>
  <si>
    <t xml:space="preserve">39,86 сомони </t>
  </si>
  <si>
    <t>60 сомони</t>
  </si>
  <si>
    <t xml:space="preserve">Дополнительные условия :                                                                                                                </t>
  </si>
  <si>
    <r>
      <t xml:space="preserve">а) более </t>
    </r>
    <r>
      <rPr>
        <b/>
        <sz val="16"/>
        <rFont val="Times New Roman"/>
        <family val="1"/>
      </rPr>
      <t xml:space="preserve">200 000 </t>
    </r>
    <r>
      <rPr>
        <sz val="16"/>
        <rFont val="Times New Roman"/>
        <family val="1"/>
      </rPr>
      <t xml:space="preserve">сомони  на каждые  </t>
    </r>
    <r>
      <rPr>
        <b/>
        <sz val="16"/>
        <rFont val="Times New Roman"/>
        <family val="1"/>
      </rPr>
      <t>20 000 сомони</t>
    </r>
    <r>
      <rPr>
        <sz val="16"/>
        <rFont val="Times New Roman"/>
        <family val="1"/>
      </rPr>
      <t xml:space="preserve"> дополнительно прибавляется </t>
    </r>
    <r>
      <rPr>
        <b/>
        <sz val="16"/>
        <rFont val="Times New Roman"/>
        <family val="1"/>
      </rPr>
      <t>3 сомони</t>
    </r>
  </si>
  <si>
    <r>
      <t>б)</t>
    </r>
    <r>
      <rPr>
        <b/>
        <sz val="16"/>
        <rFont val="Times New Roman"/>
        <family val="1"/>
      </rPr>
      <t xml:space="preserve"> более 15 км</t>
    </r>
    <r>
      <rPr>
        <sz val="16"/>
        <rFont val="Times New Roman"/>
        <family val="1"/>
      </rPr>
      <t xml:space="preserve">., на каждые  не  менее чем </t>
    </r>
    <r>
      <rPr>
        <b/>
        <sz val="16"/>
        <rFont val="Times New Roman"/>
        <family val="1"/>
      </rPr>
      <t>10 км</t>
    </r>
    <r>
      <rPr>
        <sz val="16"/>
        <rFont val="Times New Roman"/>
        <family val="1"/>
      </rPr>
      <t xml:space="preserve">. прибавляется </t>
    </r>
    <r>
      <rPr>
        <b/>
        <sz val="16"/>
        <rFont val="Times New Roman"/>
        <family val="1"/>
      </rPr>
      <t>8 сомони</t>
    </r>
  </si>
  <si>
    <t>а) для  других организаций</t>
  </si>
  <si>
    <t xml:space="preserve">47,83 сомони </t>
  </si>
  <si>
    <t>*  Расчет отгрузки и транспортировки  наличных денег не зависимо от валют  осуществляется в сомони.</t>
  </si>
  <si>
    <t xml:space="preserve">ОПЕРАЦИИ  С  ПЛАСТИКОВЫМИ   КАРТАМИ </t>
  </si>
  <si>
    <t xml:space="preserve">                                                                        (1$ = эквивалент в сомони по курсу ПК на день совершения операции)</t>
  </si>
  <si>
    <t xml:space="preserve">Для физический лиц </t>
  </si>
  <si>
    <t>48.  Открытие спецкартсчёта</t>
  </si>
  <si>
    <t>49.  Страховой депозит к спецкартсчёту:</t>
  </si>
  <si>
    <t>-         Maestro</t>
  </si>
  <si>
    <t>-         Visa Electron</t>
  </si>
  <si>
    <t>-         Visa Classic</t>
  </si>
  <si>
    <t>100 $</t>
  </si>
  <si>
    <t>-         Visa Gold</t>
  </si>
  <si>
    <t xml:space="preserve">50. Обслуживание карты с предоставлением пластиковой карты и PIN - конверта                                 </t>
  </si>
  <si>
    <t>Со сроком действия 1 год</t>
  </si>
  <si>
    <t>6$- Стандарт</t>
  </si>
  <si>
    <t>10 $("Люкс")</t>
  </si>
  <si>
    <t xml:space="preserve">80 сомони </t>
  </si>
  <si>
    <t>15$- Стандарт,, 20$-"Люкс"</t>
  </si>
  <si>
    <t>Со сроком действия 2 года</t>
  </si>
  <si>
    <t>10$</t>
  </si>
  <si>
    <t>80 сомони</t>
  </si>
  <si>
    <t>8$- Стандарт,20$-"Люкс"</t>
  </si>
  <si>
    <t xml:space="preserve">120 сомони </t>
  </si>
  <si>
    <t>20$- Стандарт,25$-"Люкс"</t>
  </si>
  <si>
    <t xml:space="preserve">                  По зарплатным проектам*</t>
  </si>
  <si>
    <t>51. Открытие спецкартсчёта</t>
  </si>
  <si>
    <t xml:space="preserve">52. Обслуживание карты с предоставлением пластиковой карты и PIN - конверта                                 </t>
  </si>
  <si>
    <t>Со сроком действия 1 и 2 года</t>
  </si>
  <si>
    <t>4-6$</t>
  </si>
  <si>
    <t>0,06$</t>
  </si>
  <si>
    <t>53. Предоставление программы автоматизации начисления заработной платы сотрудникам Организации и обучение</t>
  </si>
  <si>
    <t xml:space="preserve"> Дополнительные услуги по поддержки  безопасности </t>
  </si>
  <si>
    <t>54. Блокировка карты по звонку клиента</t>
  </si>
  <si>
    <t>55. Разблокирование карты по заявлению клиента</t>
  </si>
  <si>
    <t>8,33 сомони</t>
  </si>
  <si>
    <t>56. Комиссия за необоснованную претензию к платежу</t>
  </si>
  <si>
    <t>41,67 сомони</t>
  </si>
  <si>
    <t>42 сомони</t>
  </si>
  <si>
    <r>
      <t xml:space="preserve"> </t>
    </r>
    <r>
      <rPr>
        <b/>
        <i/>
        <sz val="20"/>
        <rFont val="Times New Roman"/>
        <family val="1"/>
      </rPr>
      <t>Дополнительные услуги по программам поддержки клиентов</t>
    </r>
    <r>
      <rPr>
        <b/>
        <i/>
        <sz val="19"/>
        <rFont val="Times New Roman"/>
        <family val="1"/>
      </rPr>
      <t xml:space="preserve"> </t>
    </r>
  </si>
  <si>
    <t>57. Увеличение размера дневных/месячных  лимитов по картам:***</t>
  </si>
  <si>
    <r>
      <t xml:space="preserve">а) за безналичные операции,  </t>
    </r>
    <r>
      <rPr>
        <sz val="16"/>
        <rFont val="Times New Roman"/>
        <family val="1"/>
      </rPr>
      <t xml:space="preserve">                       </t>
    </r>
    <r>
      <rPr>
        <b/>
        <sz val="16"/>
        <rFont val="Times New Roman"/>
        <family val="1"/>
      </rPr>
      <t xml:space="preserve">свыше 20 000$ </t>
    </r>
    <r>
      <rPr>
        <sz val="16"/>
        <rFont val="Times New Roman"/>
        <family val="1"/>
      </rPr>
      <t xml:space="preserve">или эквивалент </t>
    </r>
  </si>
  <si>
    <t xml:space="preserve">1% от дополнительной суммы устанавливаемого дневного лимита </t>
  </si>
  <si>
    <r>
      <t xml:space="preserve">б)  по снятию наличных, </t>
    </r>
    <r>
      <rPr>
        <sz val="16"/>
        <rFont val="Times New Roman"/>
        <family val="1"/>
      </rPr>
      <t xml:space="preserve">                                </t>
    </r>
    <r>
      <rPr>
        <b/>
        <sz val="16"/>
        <rFont val="Times New Roman"/>
        <family val="1"/>
      </rPr>
      <t>свыше 10 000$</t>
    </r>
    <r>
      <rPr>
        <sz val="16"/>
        <rFont val="Times New Roman"/>
        <family val="1"/>
      </rPr>
      <t xml:space="preserve"> или эквивалент</t>
    </r>
  </si>
  <si>
    <t>от5$ до 30$ ( по видам карточек)</t>
  </si>
  <si>
    <t>1$ за каждые полные 100$ увеличение лимита</t>
  </si>
  <si>
    <t>58. Формирование  выписки клиенту (передача  по Е - mail или на бумажном носителе) по заявленному клиентом регламенту</t>
  </si>
  <si>
    <t>59. Формирование дубликата выписки клиенту (передача  по Е - mail или на бумажном носителе)</t>
  </si>
  <si>
    <t xml:space="preserve">0,83 сомони </t>
  </si>
  <si>
    <t>Согласно тарифов Банка на перевод средств</t>
  </si>
  <si>
    <t>60. Комиссия за экстренный выпуск карты в течение  банковского дня ****</t>
  </si>
  <si>
    <t>33,34 сомони</t>
  </si>
  <si>
    <t>3$- дополнительно</t>
  </si>
  <si>
    <t>10 $</t>
  </si>
  <si>
    <t xml:space="preserve">61. Комиссия за открытие спецкартсчёта по начисленным процентам за срочный депозит, выдача        Visa Eletctron  карты  к нему и обслуживание в терминальной сети ОАО "Агроинвестбанк"
</t>
  </si>
  <si>
    <t xml:space="preserve">62. Комиссия за открытие спецкартсчёта по  выдаваемым ссудам  и выдача Visa Eletctron карты к нему 
</t>
  </si>
  <si>
    <t xml:space="preserve"> - Обслуживание в терминальной сети ОАО "Агроинвестбанк"</t>
  </si>
  <si>
    <t> а)    в национальной валюте</t>
  </si>
  <si>
    <t>0,3% - согласно тарифам на выдачу наличных средств по кредитам</t>
  </si>
  <si>
    <t>0.5%мин.0.10$ по карт.Ориенбанка,1 % по карточкам др.банков</t>
  </si>
  <si>
    <t>от 0.5%до 1% .мин.от 0.10 $до 0.25$</t>
  </si>
  <si>
    <t xml:space="preserve"> б)    в иностранной валюте </t>
  </si>
  <si>
    <t>0,5% - согласно тарифам на выдачу наличных средств по кредитам</t>
  </si>
  <si>
    <t>0.5%мин.0.10$</t>
  </si>
  <si>
    <t xml:space="preserve">63.  Открытие спецкартсчёта по корпоративным картам и выдача карты к нему </t>
  </si>
  <si>
    <t>64. Начисление процентов</t>
  </si>
  <si>
    <t xml:space="preserve"> -  на остаток средств на спецкартсчете</t>
  </si>
  <si>
    <t xml:space="preserve">6% годовых с ежемесячной капитализацией </t>
  </si>
  <si>
    <t>5%годовых-сомони,3% в инвалюте</t>
  </si>
  <si>
    <t xml:space="preserve"> - на остаток средств на спецкартсчете  по начисленным процентам за срочный депозит, корпоративным картам</t>
  </si>
  <si>
    <t xml:space="preserve"> - на остаток средств на спецкартсчете,  открытом для выдачи ссуд</t>
  </si>
  <si>
    <t>65. Перевод средств со спецкартсчета, согласно заявления клиента</t>
  </si>
  <si>
    <t>Согласно тарифов банка на перевод средств</t>
  </si>
  <si>
    <t xml:space="preserve"> Комиссия банка за проведение операций во внутренней сети                                                                  </t>
  </si>
  <si>
    <t xml:space="preserve">по картам ОАО "Агроинвестбанк"  *                                                      </t>
  </si>
  <si>
    <t>66. Получение справки о доступном лимите по карте  (АТМ)</t>
  </si>
  <si>
    <t>67.  Получение наличных средств (ПВН, АТМ, касса Банка) в сомони, (исключая получение наличных средств по кредитам)*</t>
  </si>
  <si>
    <t xml:space="preserve"> -         Visa Electron</t>
  </si>
  <si>
    <t>0,5% от суммы</t>
  </si>
  <si>
    <t xml:space="preserve"> -         Visa (Gold Classic),  Maestro</t>
  </si>
  <si>
    <t>68. Получение наличных средств (ПВН, АТМ, касса Банка)  в долларах США, (исключая получение наличных средств по кредитам)*</t>
  </si>
  <si>
    <t>69.  Оплата товаров/услуг</t>
  </si>
  <si>
    <t xml:space="preserve"> Комиссия банка за проведение операций  по картам в сети  "Точкорт"                                                                                                          </t>
  </si>
  <si>
    <t xml:space="preserve">70.  Получение наличных средств  (ПВН, АТМ)  </t>
  </si>
  <si>
    <t xml:space="preserve"> -       Maestro</t>
  </si>
  <si>
    <t xml:space="preserve">1% от суммы , min $0,50 </t>
  </si>
  <si>
    <t xml:space="preserve">1% от суммы , min 2 сомони </t>
  </si>
  <si>
    <t xml:space="preserve"> -       Visa (Electron, Gold, Classic)</t>
  </si>
  <si>
    <t xml:space="preserve">1% от суммы, min $0,50 </t>
  </si>
  <si>
    <t>71.  Оплата товаров/услуг</t>
  </si>
  <si>
    <r>
      <t xml:space="preserve"> Комиссия банка за проведение операций в сети других банков </t>
    </r>
    <r>
      <rPr>
        <b/>
        <i/>
        <sz val="18"/>
        <rFont val="Times New Roman"/>
        <family val="1"/>
      </rPr>
      <t xml:space="preserve">                                                                   </t>
    </r>
  </si>
  <si>
    <r>
      <t>72.  Получение наличных средств  (ПВН, АТМ</t>
    </r>
    <r>
      <rPr>
        <sz val="16"/>
        <rFont val="Times New Roman"/>
        <family val="1"/>
      </rPr>
      <t xml:space="preserve">)  </t>
    </r>
  </si>
  <si>
    <t xml:space="preserve">   -      Maestero</t>
  </si>
  <si>
    <t xml:space="preserve">1,5% от суммы min $3,00 </t>
  </si>
  <si>
    <t xml:space="preserve">1,5% от суммы min 10 сомони </t>
  </si>
  <si>
    <t>1%-стандарт,        2 %-"Люкс"</t>
  </si>
  <si>
    <t xml:space="preserve">   -      Visa Electron</t>
  </si>
  <si>
    <t xml:space="preserve">1,8%  от суммы min $4,00 </t>
  </si>
  <si>
    <t xml:space="preserve">1,8%  от суммы min 15 сомони </t>
  </si>
  <si>
    <t xml:space="preserve">   -      Visa (Gold, Classic)</t>
  </si>
  <si>
    <t xml:space="preserve">2% от суммы min $5,00 </t>
  </si>
  <si>
    <t xml:space="preserve">2% от суммы min 20 сомони </t>
  </si>
  <si>
    <t>73.  Оплата товаров/услуг</t>
  </si>
  <si>
    <t>* По зарплатным проектам комиссии Банка могут устанавливаться индивидуально, согласно договоренности между Организацией и ОАО "Агроинвестбанк"</t>
  </si>
  <si>
    <t>** Размеры комиссий для счетов, открытых в национальной валюте, тарифицируется в сомони  в эквиваленте к доллару США по действующему установленному курсу для операций по пластиковым картам ОАО "Агроинвестбанк" на день совершения операции.</t>
  </si>
  <si>
    <t>*** Увеличение размера дневных/месячных расходных лимитов производится после рассмотрения заявления, предоставленного Держателем  пластиковой карты.</t>
  </si>
  <si>
    <t>**** Без учета времени доставки по регионам Республики Таджикистан.</t>
  </si>
  <si>
    <t xml:space="preserve">Т О Р Г О В О Е      Ф И Н А Н С И Р О В А Н И Е  </t>
  </si>
  <si>
    <t xml:space="preserve">А к к р е д и т и в ы </t>
  </si>
  <si>
    <r>
      <t>74. Плата за свифтовое сообщение</t>
    </r>
    <r>
      <rPr>
        <sz val="16"/>
        <rFont val="Times New Roman"/>
        <family val="1"/>
      </rPr>
      <t xml:space="preserve">                                     (в рамках документарных операций)</t>
    </r>
  </si>
  <si>
    <t>75. Экспортные -  Выпущенные в пользу клиентов АИБ</t>
  </si>
  <si>
    <t xml:space="preserve"> - Aвизование аккредитива бенефициару</t>
  </si>
  <si>
    <t>0,1% (min 150 сомони,                                         max 600 cомони)</t>
  </si>
  <si>
    <t>0.2%от суммы         ( мин.270сомони)</t>
  </si>
  <si>
    <t>0.2%от суммы         ( мин.50$ мах. 500$)</t>
  </si>
  <si>
    <t>0.15%от суммы                ( мин.50$ мах. 1000$)</t>
  </si>
  <si>
    <t xml:space="preserve"> - Добавление подтверждения к аккредитиву:</t>
  </si>
  <si>
    <t>0,2% ,мин,150 сомони</t>
  </si>
  <si>
    <t>а) с предоставлением денежного покрытия</t>
  </si>
  <si>
    <t>0,1% (min 250  сомони)</t>
  </si>
  <si>
    <t>0.2%от суммы         ( мин.100$ мах.2000$)</t>
  </si>
  <si>
    <t>0.2% от суммы</t>
  </si>
  <si>
    <t>б) без предоставления денежного покрытия</t>
  </si>
  <si>
    <t>по согласованию (min  400 сомони)</t>
  </si>
  <si>
    <t xml:space="preserve">  400 сомони</t>
  </si>
  <si>
    <t>По соглашению мин.250$</t>
  </si>
  <si>
    <t>0.25% от суммы</t>
  </si>
  <si>
    <t xml:space="preserve">  - Авизование изменений аккредитива бенефициару </t>
  </si>
  <si>
    <t>150 сомони</t>
  </si>
  <si>
    <t>40$(за каждое изменение)</t>
  </si>
  <si>
    <t>75 сомони</t>
  </si>
  <si>
    <t>50$</t>
  </si>
  <si>
    <t xml:space="preserve"> -    Проверка документов по аккредитиву</t>
  </si>
  <si>
    <t>0,1% (min 300 сомони,                                                        max 700 cомони)</t>
  </si>
  <si>
    <t>0,15% от суммы ( мин.50 $мак.500$)</t>
  </si>
  <si>
    <t xml:space="preserve"> -  Комиссионное вознаграждение за расхождения в документах (за каждое расхождение) если документы проверил АИБ</t>
  </si>
  <si>
    <t>30 $</t>
  </si>
  <si>
    <t xml:space="preserve"> - Отсылка пакета отгрузочных документов </t>
  </si>
  <si>
    <t>по себестоимости</t>
  </si>
  <si>
    <t>0.25% от суммы.мин.150$</t>
  </si>
  <si>
    <t xml:space="preserve"> - Аннулирование аккредитива до истечения срока действия </t>
  </si>
  <si>
    <t>150  сомони</t>
  </si>
  <si>
    <r>
      <t>100</t>
    </r>
    <r>
      <rPr>
        <b/>
        <u/>
        <sz val="16"/>
        <rFont val="Times New Roman"/>
        <family val="1"/>
        <charset val="204"/>
      </rPr>
      <t xml:space="preserve"> $</t>
    </r>
  </si>
  <si>
    <t>70$</t>
  </si>
  <si>
    <t>76. Импортные - Выпускаемые по поручению клиентов АИБ</t>
  </si>
  <si>
    <t xml:space="preserve"> - За выпуск аккредитива (включая плату за свифтовое сообщение) </t>
  </si>
  <si>
    <t>0,1% (min 250 сомони,                                         max 3000 cомони)</t>
  </si>
  <si>
    <t xml:space="preserve"> - Предварительное авизование аккредитива</t>
  </si>
  <si>
    <t xml:space="preserve"> - Изменение условий аккредитива (за каждый пакет изменений)* </t>
  </si>
  <si>
    <t xml:space="preserve">  - Аннулирование аккредитива до истечения срока действия </t>
  </si>
  <si>
    <t>200 сомони</t>
  </si>
  <si>
    <t xml:space="preserve"> - Проверка документов по аккредитиву</t>
  </si>
  <si>
    <t>0,1% (min 300 сомони                                                         max 700 сомони</t>
  </si>
  <si>
    <t>0,15%, мин.100 сомони</t>
  </si>
  <si>
    <t xml:space="preserve"> -  Комиссионное вознаграждение за расхождения в документах (за каждое расхождение) если докуметы проверил АИБ</t>
  </si>
  <si>
    <t>100 сомони каждое расхождение</t>
  </si>
  <si>
    <t xml:space="preserve">по себестоимости </t>
  </si>
  <si>
    <t>77.  Резервные аккредитивы:</t>
  </si>
  <si>
    <r>
      <t xml:space="preserve"> - Выпуск резервного аккредитива  </t>
    </r>
    <r>
      <rPr>
        <sz val="16"/>
        <rFont val="Times New Roman"/>
        <family val="1"/>
      </rPr>
      <t>(включая плату за свифтовое сообщение)</t>
    </r>
  </si>
  <si>
    <t>400 сомони</t>
  </si>
  <si>
    <t xml:space="preserve">  - Авизование резервного аккредитива бенефициару (в случае если резервный аккредитив был выпущен другим банком)</t>
  </si>
  <si>
    <t>0,1% (min 150 сомони                                                  max 600 сомони)</t>
  </si>
  <si>
    <t xml:space="preserve"> - Добавление подтверждения к резервному аккредитиву (выпущенному другим банком в пользу клиентов ОАО Агроинвестбанк):</t>
  </si>
  <si>
    <t xml:space="preserve"> - Изменение условий (за каждый пакет изменений)* </t>
  </si>
  <si>
    <t xml:space="preserve">  - Авизование изменений резервного аккредитива бенефициару </t>
  </si>
  <si>
    <t xml:space="preserve">  - Комиссионное вознаграждение за платеж по резервному аккредитиву</t>
  </si>
  <si>
    <t>0,05% (min 150 сомони,                                       max 300 сомони)</t>
  </si>
  <si>
    <t xml:space="preserve"> -  Аннулирование резервного аккредитива до истечения срока действия </t>
  </si>
  <si>
    <t xml:space="preserve">  - Отсылка пакета отгрузочных документов </t>
  </si>
  <si>
    <t>78. Рамбурсное обязательство по аккредитиву</t>
  </si>
  <si>
    <t>2.5%от суммы мин240 сомони</t>
  </si>
  <si>
    <t xml:space="preserve"> - Комиссионное вознаграждение за предоставление рамбурсного обязательства по аккредитиву</t>
  </si>
  <si>
    <t xml:space="preserve">по согласованию (min 400 сомони)                                </t>
  </si>
  <si>
    <t xml:space="preserve"> 400 сомони                                </t>
  </si>
  <si>
    <t>с покрытием 0.25% от суммы мин.300$. без покрытия 2% от суммымин.300$</t>
  </si>
  <si>
    <t xml:space="preserve"> -  Комиссия за выставление рамбурсного обязательства по аккредитиву (технический выпуск)</t>
  </si>
  <si>
    <t>0,1% (min 250 сомони,                                         max 3000 сомони</t>
  </si>
  <si>
    <t xml:space="preserve"> -  Изменение условий рамбурсного обязательства по аккредитиву (за каждый пакет изменений)**</t>
  </si>
  <si>
    <t xml:space="preserve">  - Аннулирование рамбурсного обязательства по аккредитиву до истечения срока действия </t>
  </si>
  <si>
    <t xml:space="preserve"> -  Комиссионное вознаграждение за платеж по рамбурсному обязательству по аккредитиву</t>
  </si>
  <si>
    <t>0,1% (min 150 сомони,                                         max 1000 сомони)</t>
  </si>
  <si>
    <t>* Увеличение суммы экспортного, импортного или резервного аккредитива рассматривается как самостоятельный выпуск аккредитива для начисления комиссий.</t>
  </si>
  <si>
    <t>** Увеличение суммы рамбурсного обязательства рассматривается как самостоятельный выпуск рамбурсного обязательства для начисления комиссий.</t>
  </si>
  <si>
    <t xml:space="preserve">Гарантии, выпущенные  с использованием системы СВИФТ, связанные с внешнеторговыми операциями клиентов (гарантии платежа, гарантии возврата аванса, гарантии исполнения обязательств) </t>
  </si>
  <si>
    <t>79. Гарантии, выпускаемые по поручению клиентов ОАО Агроинвестбанк</t>
  </si>
  <si>
    <t xml:space="preserve"> - Выпуск гарантии  (включая плату за свифтовое сообщение)</t>
  </si>
  <si>
    <t xml:space="preserve">  - Изменение условий (за каждый пакет изменений)*</t>
  </si>
  <si>
    <t>0,3% от суммы</t>
  </si>
  <si>
    <t xml:space="preserve">  - Аннулирование гарантии до истечения срока действия </t>
  </si>
  <si>
    <t>80. Гарантии, выпущенные в пользу клиентов ОАО Агроинвестбанк</t>
  </si>
  <si>
    <t xml:space="preserve"> - Добавление подтверждения к гарантии (выпущенному другим банком в пользу клиентов ОАО Агроинвестбанк):</t>
  </si>
  <si>
    <t xml:space="preserve"> -  Авизование гарантии</t>
  </si>
  <si>
    <t>0,05% (min 150 сомони,                     max 1500 сомони)</t>
  </si>
  <si>
    <t xml:space="preserve"> -  Аннулирование гарантии до истечения срока действия </t>
  </si>
  <si>
    <t>* Увеличение суммы гарантии рассматривается как самостоятельный выпуск гарантии для начисления комиссий.</t>
  </si>
  <si>
    <t xml:space="preserve">И н к а с с о     д о к у м е н т а р н ы е - ч и с т ы е </t>
  </si>
  <si>
    <t>81. Импортные инкассо</t>
  </si>
  <si>
    <t xml:space="preserve"> - Приём на инкассо платёжных документов для передачи их клиенту против акцепта/платежа</t>
  </si>
  <si>
    <t>0,25% (min 90 сомони,                                    max 900 сомони)</t>
  </si>
  <si>
    <t>0.1% от суммы мин.50$ мах 500$</t>
  </si>
  <si>
    <t xml:space="preserve"> - Подготовка и (или) передача пакета отгрузочных документов </t>
  </si>
  <si>
    <t>0.15% от суммы мин.50$ мах 1000$</t>
  </si>
  <si>
    <t xml:space="preserve"> -  Возврат неоплаченных документов:</t>
  </si>
  <si>
    <t>а) без опротестования векселя</t>
  </si>
  <si>
    <t>60 сомони + почтовые расходы</t>
  </si>
  <si>
    <t xml:space="preserve">б) с опротестованием векселя </t>
  </si>
  <si>
    <t xml:space="preserve">90 сомони + почтовые + юридические расходы </t>
  </si>
  <si>
    <t xml:space="preserve"> -  Авизование изменений условий инкассового поручения  (за каждое изменение)</t>
  </si>
  <si>
    <t>90 сомони</t>
  </si>
  <si>
    <t xml:space="preserve">  - Платеж по инкассо</t>
  </si>
  <si>
    <t>0,25% (min 150 сомони, max 1500 сомони)</t>
  </si>
  <si>
    <t>0,25% (min 90 сомони, max 900 сомони)</t>
  </si>
  <si>
    <t>82. Экспортное инкассо</t>
  </si>
  <si>
    <t xml:space="preserve">  - Приём на инкассо платёжных документов</t>
  </si>
  <si>
    <t xml:space="preserve">  - Изменение условий инкассового поручения </t>
  </si>
  <si>
    <t xml:space="preserve"> - Обработка и отсылка пакета отгрузочных документов </t>
  </si>
  <si>
    <t>150 сомони + почтовые + юридические расходы</t>
  </si>
  <si>
    <t>О п е р а ц и и    с   в е к с е л я м и *</t>
  </si>
  <si>
    <t>83. Операции с векселями</t>
  </si>
  <si>
    <t xml:space="preserve"> -  Выдача аваля (вексельной гарантии)</t>
  </si>
  <si>
    <t xml:space="preserve"> - Учет (дисконтирование) векселей</t>
  </si>
  <si>
    <t xml:space="preserve"> -  Домиляция векселей</t>
  </si>
  <si>
    <t xml:space="preserve"> -  Прием векселей на инкассо</t>
  </si>
  <si>
    <t>0,25% от суммы (min 90 сомони,  max 900 сомони)</t>
  </si>
  <si>
    <t xml:space="preserve"> - Возврат неоплаченных векселей при инкассо </t>
  </si>
  <si>
    <t>150 сомони за пакет + почтовые расходы по факту</t>
  </si>
  <si>
    <t xml:space="preserve">  - Акцептование тратт в порядке посредничества</t>
  </si>
  <si>
    <t xml:space="preserve">  - Предоставление бланка векселя</t>
  </si>
  <si>
    <t xml:space="preserve"> -  Консультационные услуги по техническим процедурам выпуска векселей по международным сделкам </t>
  </si>
  <si>
    <t>0,03% от суммы (min 30 сомони, max 450 сомони)</t>
  </si>
  <si>
    <t xml:space="preserve">  -  Экспертиза одного векселя </t>
  </si>
  <si>
    <t xml:space="preserve"> -  Структурирование локальных сделок с векселями </t>
  </si>
  <si>
    <t>0,05% от суммы (min 300 сомони)</t>
  </si>
  <si>
    <t xml:space="preserve"> -  Структурирование международных сделок с векселями </t>
  </si>
  <si>
    <t>по договоренности ( max 1,5% от суммы единовременно)</t>
  </si>
  <si>
    <t xml:space="preserve"> - Комиссионное вознаграждение за международный платеж по векселю</t>
  </si>
  <si>
    <t>0,25% от суммы (min 150 сомони, max 1 500 сомони</t>
  </si>
  <si>
    <t xml:space="preserve"> -  Консалтинг</t>
  </si>
  <si>
    <t>*  Комиссии за услуги не указанные в данном списке взимаются по договоренности.</t>
  </si>
  <si>
    <t>В  а  л  ю  т  н  ы  й     к  о  н  т  р  о  л  ь</t>
  </si>
  <si>
    <t xml:space="preserve">84. Плата за оформление паспортов  сделок на экспорт хлопковой продукции клиентами Агроинвестбанка </t>
  </si>
  <si>
    <t>0,01 % от суммы подтверждения  на предоплату</t>
  </si>
  <si>
    <t>0.1 % от суммы указанной в справке</t>
  </si>
  <si>
    <t>0.01%от утв.суммы и от договорн.суммы</t>
  </si>
  <si>
    <t>0.01% от суммы</t>
  </si>
  <si>
    <t>0,01% от суммы</t>
  </si>
  <si>
    <t>85.  Выдача подтверждения, справка (тасдикнома, маълумотнома) в НБТ и Таможенный комитет</t>
  </si>
  <si>
    <t>0,02% от суммы подтверждения справки</t>
  </si>
  <si>
    <t>Р  а  с  ч  е  т  н  ы  е    о  п  е  р  а  ц  и  и</t>
  </si>
  <si>
    <t xml:space="preserve">86. Плата за открытие счета банкaм-респондентам  </t>
  </si>
  <si>
    <t xml:space="preserve">87. Ежемесячная плата за ведение счета банкам-респондентов </t>
  </si>
  <si>
    <t>5$</t>
  </si>
  <si>
    <t>88. Переводные операции по поручению клиентов в пределах РТ</t>
  </si>
  <si>
    <t xml:space="preserve"> -  межбанковские переводы </t>
  </si>
  <si>
    <t>2,50 сомони</t>
  </si>
  <si>
    <t>0,1% до 1% от суммы( не менее максимальной ставки взимаемой НБТ за обслуживание для 1-го плат.поруч.)</t>
  </si>
  <si>
    <t>1,5 сомони (за каждое плат.поруч.)</t>
  </si>
  <si>
    <t xml:space="preserve"> - внутрисистемные переводы </t>
  </si>
  <si>
    <t>0,50 сомони</t>
  </si>
  <si>
    <t>2 сомони</t>
  </si>
  <si>
    <t>от 0.5 до  3 сомони</t>
  </si>
  <si>
    <t>1,2 сомони</t>
  </si>
  <si>
    <t xml:space="preserve"> - по межбанковскому клирингу в пользу клиентов других банков </t>
  </si>
  <si>
    <t xml:space="preserve">0,50 сомони </t>
  </si>
  <si>
    <t xml:space="preserve">  - бюджетный платеж </t>
  </si>
  <si>
    <t xml:space="preserve">89. Перевод средств  со счета за пределами Республики Таджикистан через СВИФТ или ТЕЛЕКС (FIN103) :                                                                                    </t>
  </si>
  <si>
    <t xml:space="preserve">  </t>
  </si>
  <si>
    <r>
      <t>30$</t>
    </r>
    <r>
      <rPr>
        <sz val="16"/>
        <color indexed="8"/>
        <rFont val="Times New Roman"/>
        <family val="1"/>
      </rPr>
      <t xml:space="preserve">  - по учетному курсу НБТ на день совершения операции (оплата на след. день)50$ - в течение дня</t>
    </r>
  </si>
  <si>
    <t>от 15до 45 $</t>
  </si>
  <si>
    <t>60$ ( услуги телекса)</t>
  </si>
  <si>
    <r>
      <t>30  ЕВРО</t>
    </r>
    <r>
      <rPr>
        <sz val="16"/>
        <color indexed="8"/>
        <rFont val="Times New Roman"/>
        <family val="1"/>
      </rPr>
      <t>- по учетному курсу НБТ на день совершения операции (оплата на след. день), 50 ЕВРО в течение дня</t>
    </r>
  </si>
  <si>
    <t>110 сомони</t>
  </si>
  <si>
    <r>
      <t xml:space="preserve">10$ </t>
    </r>
    <r>
      <rPr>
        <sz val="16"/>
        <color indexed="8"/>
        <rFont val="Times New Roman"/>
        <family val="1"/>
      </rPr>
      <t xml:space="preserve">- по учетному курсу НБТ на день совершения операции </t>
    </r>
  </si>
  <si>
    <r>
      <t xml:space="preserve">10$ </t>
    </r>
    <r>
      <rPr>
        <sz val="16"/>
        <color indexed="8"/>
        <rFont val="Times New Roman"/>
        <family val="1"/>
      </rPr>
      <t>- по учетному курсу НБТ на день совершения операции ( оплата на след. день) 20$ в течение дня</t>
    </r>
  </si>
  <si>
    <t>90. Выдача копии СВИФТ  или ТЕЛЕКСА  по проведенному платежу  по запросу юридических  и физических лиц</t>
  </si>
  <si>
    <t>30 cомони</t>
  </si>
  <si>
    <t xml:space="preserve">91. Плата за расследование, поправка и уточнение реквизитов  в другом банке по запросу: </t>
  </si>
  <si>
    <r>
      <t xml:space="preserve">50$ </t>
    </r>
    <r>
      <rPr>
        <sz val="16"/>
        <color indexed="8"/>
        <rFont val="Times New Roman"/>
        <family val="1"/>
      </rPr>
      <t xml:space="preserve"> - по учетному курсу НБТ на день совершения операции</t>
    </r>
  </si>
  <si>
    <t>50 $</t>
  </si>
  <si>
    <r>
      <t xml:space="preserve">50 ЕВРО </t>
    </r>
    <r>
      <rPr>
        <sz val="16"/>
        <color indexed="8"/>
        <rFont val="Times New Roman"/>
        <family val="1"/>
      </rPr>
      <t>- по учетному курсу НБТ на день совершения операции</t>
    </r>
  </si>
  <si>
    <r>
      <t xml:space="preserve">20$ </t>
    </r>
    <r>
      <rPr>
        <sz val="16"/>
        <color indexed="8"/>
        <rFont val="Times New Roman"/>
        <family val="1"/>
      </rPr>
      <t xml:space="preserve">- по учетному курсу НБТ на день совершения операции </t>
    </r>
  </si>
  <si>
    <t>92. Плата за перевод и ручную обработку платежных документов банков-респондентов :</t>
  </si>
  <si>
    <t xml:space="preserve"> - в сомони</t>
  </si>
  <si>
    <r>
      <t xml:space="preserve">40$ </t>
    </r>
    <r>
      <rPr>
        <sz val="16"/>
        <color indexed="8"/>
        <rFont val="Times New Roman"/>
        <family val="1"/>
      </rPr>
      <t xml:space="preserve"> - по учетному курсу НБТ на день совершения операции</t>
    </r>
  </si>
  <si>
    <r>
      <t xml:space="preserve">40 ЕВРО </t>
    </r>
    <r>
      <rPr>
        <sz val="16"/>
        <color indexed="8"/>
        <rFont val="Times New Roman"/>
        <family val="1"/>
      </rPr>
      <t>- по учетному курсу НБТ на день совершения операции</t>
    </r>
  </si>
  <si>
    <t>93. Плата на среднемесячные остатки банков-респондентов  в сомони</t>
  </si>
  <si>
    <t xml:space="preserve">от 1 до 2% годовых </t>
  </si>
  <si>
    <t>П р о ч и е     у с л у г и</t>
  </si>
  <si>
    <t>94. Осмотр   зданий и сооружений, предлагаемых клиентами                                      ( за каждый час работы)</t>
  </si>
  <si>
    <t>а) без использования автотранспорта ОАО "Агроинвестбанк"</t>
  </si>
  <si>
    <t>5,98 сомони</t>
  </si>
  <si>
    <t>б) с использованием автотранспорта ОАО "Агроинвестбанк"</t>
  </si>
  <si>
    <t>31,55 сомони</t>
  </si>
  <si>
    <t xml:space="preserve">95. Оформление документации  технического состояния зданий и сооружений, предлагаемых  клиентами </t>
  </si>
  <si>
    <t>15,52  сомони</t>
  </si>
  <si>
    <t>96. Поиск в архиве проектной документации по заявке клиентов</t>
  </si>
  <si>
    <t xml:space="preserve"> 18,14 сомони</t>
  </si>
  <si>
    <t>97. Выдача выписки из реестра акционеров</t>
  </si>
  <si>
    <t xml:space="preserve">Согласно прейскуранта специализированного регистратора </t>
  </si>
  <si>
    <t>98. Комиссия за регистрацию перехода права собственности на акции и передачи прав на акции их  владельцам номинальному держателю (и обратная операция) акционерами банка</t>
  </si>
  <si>
    <t>Согласно прейскуранта специализированного регистратора</t>
  </si>
  <si>
    <t>9 сомони</t>
  </si>
  <si>
    <t xml:space="preserve"> - от 1 до 20 акций </t>
  </si>
  <si>
    <t xml:space="preserve"> - от 21 до 50 акций </t>
  </si>
  <si>
    <t xml:space="preserve"> - от 51 до 100 акций </t>
  </si>
  <si>
    <t xml:space="preserve"> - от 101 до 200 акций </t>
  </si>
  <si>
    <t xml:space="preserve"> - от 201 до 400 акций</t>
  </si>
  <si>
    <t xml:space="preserve"> - от 401 до 700 акций</t>
  </si>
  <si>
    <t xml:space="preserve"> - от 701 до 1000 акций </t>
  </si>
  <si>
    <t>70 сомони</t>
  </si>
  <si>
    <t xml:space="preserve"> - от 1001 до 3000 акций</t>
  </si>
  <si>
    <t xml:space="preserve"> - от 3001 до 6000 акций</t>
  </si>
  <si>
    <t xml:space="preserve"> - от  6001 до 9000 акций</t>
  </si>
  <si>
    <t xml:space="preserve"> - от 9001 и свыше акций </t>
  </si>
  <si>
    <t xml:space="preserve">99. Поиск документов в архиве по переводным операциям согласно заявки  клиентов </t>
  </si>
  <si>
    <t>46,36 сомони</t>
  </si>
  <si>
    <t xml:space="preserve">100. Ксерокопирование </t>
  </si>
  <si>
    <t>0,30 сомони</t>
  </si>
  <si>
    <t>0.40 сомони</t>
  </si>
  <si>
    <t>* Комиссия взимается по согласованию обеих сторон (покупателя и продавца акций)</t>
  </si>
  <si>
    <t>Агроинвестбанк оставляет за собой право самостоятельно пересматривать:</t>
  </si>
  <si>
    <t xml:space="preserve"> - стоимость услуг по операциям по пластиковым картам,</t>
  </si>
  <si>
    <t xml:space="preserve"> - изменение процентной ставки в случае изменение процентной политики</t>
  </si>
  <si>
    <t xml:space="preserve"> - стоимость услуг при изменении тарифов на услуги ОАО"УРАЛСИБ",  ЗАО "ШП Точкарт"</t>
  </si>
  <si>
    <t xml:space="preserve"> - стоимость услуг при изменении  учетного курса  доллара США, ЕВРО,Российского рубля по отношению к национальной валюте "сомони" .</t>
  </si>
  <si>
    <t xml:space="preserve">                СОГЛАСОВАНО</t>
  </si>
  <si>
    <t xml:space="preserve">                          УТВЕРЖДЕНО</t>
  </si>
  <si>
    <t xml:space="preserve">   Министр экономического развития</t>
  </si>
  <si>
    <t xml:space="preserve">               Председатель Правления</t>
  </si>
  <si>
    <t xml:space="preserve">  и торговли Республики Таджикистан</t>
  </si>
  <si>
    <t xml:space="preserve">                  ОАО "Агроинвестбанк"</t>
  </si>
  <si>
    <t xml:space="preserve">       "____" ____________ 20__ года</t>
  </si>
  <si>
    <t xml:space="preserve">              "____" ____________ 20__ года</t>
  </si>
  <si>
    <t>ТАРИФЫ</t>
  </si>
  <si>
    <t>на оказываемые ОАО "Агроинвестбанк"</t>
  </si>
  <si>
    <t>банковские услуги</t>
  </si>
  <si>
    <t>Код банков-ского продукта</t>
  </si>
  <si>
    <t>Наименование банковских продуктов и услуг
при реализации которых начисляются комиссионные в пользу Банка</t>
  </si>
  <si>
    <t>Шифр услуги</t>
  </si>
  <si>
    <t>Стоимость услуги
(в сомони)</t>
  </si>
  <si>
    <t>1 - ДЕПОЗИТНЫЕ ОПЕРАЦИИ</t>
  </si>
  <si>
    <t>Депозит - "До востребования"</t>
  </si>
  <si>
    <t>1. Открытие депозитного счета и оформление договора банковкого счета</t>
  </si>
  <si>
    <t>100_07</t>
  </si>
  <si>
    <t>ТАРОФА{О</t>
  </si>
  <si>
    <t>барои хизматрасонb ба мизоxони XСК "Агроинвестбонк"</t>
  </si>
  <si>
    <t xml:space="preserve">                      - корти VISA Electron/Maestro</t>
  </si>
  <si>
    <t xml:space="preserve">                      - корти VISA Classic/MasterCard Standard</t>
  </si>
  <si>
    <t xml:space="preserve">                      - корти VISA Gold/MasterCard Gold</t>
  </si>
  <si>
    <t xml:space="preserve">                      - корти VISA Business/MasterCard Business</t>
  </si>
  <si>
    <t xml:space="preserve">                      - корти VISA Classic/Gold/Business</t>
  </si>
  <si>
    <t xml:space="preserve">                      - корти MasterCard Standard/Gold/Business</t>
  </si>
  <si>
    <t>а) Додани маълумотнома оиди интиrол (1 дона)</t>
  </si>
  <si>
    <t>Пардохти маблаu дар дохилb Xумхурии Тоxикистон</t>
  </si>
  <si>
    <t>0,3 % аз маблаu</t>
  </si>
  <si>
    <t>Нархи хизматрасонb
(бо сомонb)</t>
  </si>
  <si>
    <t xml:space="preserve">               - хоxагии де[rонb</t>
  </si>
  <si>
    <t xml:space="preserve">        - барои пардохт аз руи аккредитив</t>
  </si>
  <si>
    <t>Нигаред ба коди 202</t>
  </si>
  <si>
    <t xml:space="preserve">               -бо  ЕВРО (код 978)</t>
  </si>
  <si>
    <t xml:space="preserve">                      - бо корти локалии "КАД"</t>
  </si>
  <si>
    <t xml:space="preserve">                      - бо корти VISA Electron/Maestro*****</t>
  </si>
  <si>
    <t xml:space="preserve">                      - бо корти VISA Classic/Gold/Business</t>
  </si>
  <si>
    <t xml:space="preserve">                      - бо корти MasterCard Standard/Gold/Business</t>
  </si>
  <si>
    <t>а) гирифтани пули накд :</t>
  </si>
  <si>
    <t>ниг. зербанди 410</t>
  </si>
  <si>
    <t>в) барои домилясияи вексел</t>
  </si>
  <si>
    <t>2. Хизматрасонии хисоби мукотибавии  Банк-респондент:</t>
  </si>
  <si>
    <t>в) баъди гирифтани розигии мизоx барои пардохт (аксепт) пардохт мешуда</t>
  </si>
  <si>
    <t>в) барои коркард ва фиристодани бастаи [уxxат[ои борфиристb</t>
  </si>
  <si>
    <t xml:space="preserve">1.  Пешкаш кардани таљњизотњои техникї њангоми истифодабарї аз низоми хизматрасонии фосилавї, ки дар бонк истифода мешавад </t>
  </si>
  <si>
    <t>б) омўзиши аввалаи кормандони Мизољ оиди истифодабарии низом</t>
  </si>
  <si>
    <t xml:space="preserve">    бо њамљоягии имзои электронї - раќамї барои Мизољ   </t>
  </si>
  <si>
    <t xml:space="preserve">г) истифодабарии имкониятњои хизматрасонии низом </t>
  </si>
  <si>
    <t xml:space="preserve">д) азнавкунии рељавии (ѓайрирељавї) сертификат, имзои электронї - раќамї бе пешнињоди таљњизоти нави USB  </t>
  </si>
  <si>
    <t xml:space="preserve">е) иваз намудани таљњизоти USB хангоми корношоям гардидан ва ё гум кардани он  </t>
  </si>
  <si>
    <t>3. Нусхабардории њуљљатњое, ки аз тарафи Мизољ ба Бонк њангоми дастрас кардани хизматрасонињои бонк пешнињод карда мешавад (барои 1 вараќ)</t>
  </si>
  <si>
    <t>б) барои мизоxони сектори чакана - шахсони воrеb</t>
  </si>
  <si>
    <t>нигар ба зербахши 908</t>
  </si>
  <si>
    <t>нигар ба зербахши 920</t>
  </si>
  <si>
    <t>нигар ба зербахши 280</t>
  </si>
  <si>
    <t>нигар ба зербахши 290</t>
  </si>
  <si>
    <t>нигар ба зербахши 413</t>
  </si>
  <si>
    <t>а) барои мизоxони сектори корпоративb:</t>
  </si>
  <si>
    <t xml:space="preserve">               - фонди хайрия ё ташкилот[ои маъюбон</t>
  </si>
  <si>
    <t>е) барои тратти аксепти бо тартиби миёнарав</t>
  </si>
  <si>
    <t>Пешни[оди аксепт[ои бонкb</t>
  </si>
  <si>
    <t>{исоббаробаркуни[о - Аккредитив[о</t>
  </si>
  <si>
    <t>5 - АМАЛИЁТ{ОИ ИНТИRОЛB</t>
  </si>
  <si>
    <t>6 - АМАЛИЁТ{ОИ МУБОДИЛАИ АСЪОР</t>
  </si>
  <si>
    <t>Мубодилаи арзи миллb ба арзи хориxb (барои мизоxони бонк)</t>
  </si>
  <si>
    <t>2.Амалиёт[о бо мизоxони бонк бо  Евро</t>
  </si>
  <si>
    <t>АМАЛИЁТ{О БО МЕТАЛЛ{ОИ RИММАТБА{О</t>
  </si>
  <si>
    <t>барои [ар 20 [азор сомонb</t>
  </si>
  <si>
    <t>Хизматрасони[ои Технологb</t>
  </si>
  <si>
    <t>Фонд оплаты труда - 8,06</t>
  </si>
  <si>
    <t>Освещение помещения -0,30</t>
  </si>
  <si>
    <t xml:space="preserve">Кондиционирования и обогрев  - 3,04 </t>
  </si>
  <si>
    <t xml:space="preserve">Итого - 11,53 </t>
  </si>
  <si>
    <t>Фонд оплаты труда -4,34</t>
  </si>
  <si>
    <t>Амортизация  компьютера - 0,19</t>
  </si>
  <si>
    <t>Потребление электропитания компьютером - 0,08</t>
  </si>
  <si>
    <t>Итого - 4,61</t>
  </si>
  <si>
    <t>Фонд оплаты труда -2,48</t>
  </si>
  <si>
    <t>Освещение -  0,30</t>
  </si>
  <si>
    <t xml:space="preserve">Кондиционирование и обогрев -3,04 </t>
  </si>
  <si>
    <t>Итого - 5,82</t>
  </si>
  <si>
    <t>Использование автотранспорта  -13,44</t>
  </si>
  <si>
    <t>Фонд оплаты труда - работника канцелярии  - 6,96</t>
  </si>
  <si>
    <t>Итого - 20,40</t>
  </si>
  <si>
    <t>Всего:  44,83</t>
  </si>
  <si>
    <t>Фонд оплаты труда - 12,09</t>
  </si>
  <si>
    <t>Освещение помещения -0,45</t>
  </si>
  <si>
    <t xml:space="preserve">Кондиционирования и обогрев  - 4,56 </t>
  </si>
  <si>
    <t xml:space="preserve">Итого -17,36 </t>
  </si>
  <si>
    <t>Фонд оплаты труда -6,51</t>
  </si>
  <si>
    <t>Потребление электропитания компьютером -  0,08</t>
  </si>
  <si>
    <t>Итого -6,78</t>
  </si>
  <si>
    <t>Стоимость учетной карточки клиентов 0,22х3=0,66</t>
  </si>
  <si>
    <t>Итого - 3,62</t>
  </si>
  <si>
    <t>Фонд оплаты труда 6,51</t>
  </si>
  <si>
    <t>Освещение -  0,45</t>
  </si>
  <si>
    <t xml:space="preserve">Кондиционирование и обогрев -4,56 </t>
  </si>
  <si>
    <t>Итого -11,52</t>
  </si>
  <si>
    <t>Использование автотранспорта  -16,80</t>
  </si>
  <si>
    <t>Фонд оплаты труда - работника канцелярии  - 8,70</t>
  </si>
  <si>
    <t>Итого - 25,50</t>
  </si>
  <si>
    <t>Всего: 64,78</t>
  </si>
  <si>
    <t>Фонд оплаты труда -6,96</t>
  </si>
  <si>
    <t>Освещение -  0,60</t>
  </si>
  <si>
    <t>Кондиционирование и обогрев - 6,08</t>
  </si>
  <si>
    <t>Амор- я компьютера - 0,39</t>
  </si>
  <si>
    <t>Потребление электроэнергии компьютером -0,15</t>
  </si>
  <si>
    <t xml:space="preserve">Всего : 15,00 сомони </t>
  </si>
  <si>
    <t>Фонд оплаты труда - 2,17</t>
  </si>
  <si>
    <t>Освещение помещение - 0,15</t>
  </si>
  <si>
    <t>Кондиционирование помещения - 1,52</t>
  </si>
  <si>
    <t>Итого -3,84</t>
  </si>
  <si>
    <t>Всего: 18,45</t>
  </si>
  <si>
    <t>Фонд оплаты труда работника управления - 15,60</t>
  </si>
  <si>
    <t>Использование автомобиля -1 час с ГМС  5,09</t>
  </si>
  <si>
    <t>Итого -20,69</t>
  </si>
  <si>
    <t>Фонд оплаты труда  юриста-13,02</t>
  </si>
  <si>
    <t>Освещение  помещения - 0,90</t>
  </si>
  <si>
    <t>Кондиционирование и обогрев-9,12</t>
  </si>
  <si>
    <t>Итого - 23,04</t>
  </si>
  <si>
    <t>Всего: 47,54</t>
  </si>
  <si>
    <t>Фонд оплаты труда - 6,51</t>
  </si>
  <si>
    <t>Освещение помещения - 0,45</t>
  </si>
  <si>
    <t>Кондиционирование  и обогрев- 4,56</t>
  </si>
  <si>
    <t>Амортизация компьютера -0,29</t>
  </si>
  <si>
    <t xml:space="preserve"> Энергопотребление компьютера -0,114</t>
  </si>
  <si>
    <t>Итого -11,92</t>
  </si>
  <si>
    <t>Всего: 46,39</t>
  </si>
  <si>
    <t>Фонд оплаты труда инкассатора  - 2,17</t>
  </si>
  <si>
    <t>Итого - 2,98</t>
  </si>
  <si>
    <t>Фонд оплаты труда инкассатора  - 16,27</t>
  </si>
  <si>
    <t>Фонд оплаты труда водителя -16,27</t>
  </si>
  <si>
    <t>Использование автотранспорта  -25,20</t>
  </si>
  <si>
    <t>Итого - 57,74</t>
  </si>
  <si>
    <t>Всего: 60,72</t>
  </si>
  <si>
    <t>Фонд оплаты труда инкассатора  19,53</t>
  </si>
  <si>
    <t>Фонд оплаты труда водителя - 19,53</t>
  </si>
  <si>
    <t>Использование автотранспорта  - 30,24</t>
  </si>
  <si>
    <t>Итого - 69,03</t>
  </si>
  <si>
    <t>Всего: 72,28</t>
  </si>
  <si>
    <t>Фонд оплаты труда - 0,242</t>
  </si>
  <si>
    <t>Амортизация компьютера -0,0097</t>
  </si>
  <si>
    <t xml:space="preserve"> Энергопотребление компьютера-  0,0038</t>
  </si>
  <si>
    <t xml:space="preserve"> Энергопотребление компьютера - 0,0038</t>
  </si>
  <si>
    <t>Фонд оплаты труда - 13,02</t>
  </si>
  <si>
    <t>Освещение помещение -0,90</t>
  </si>
  <si>
    <t>Кондиоц-ние помещения и обогрев -9,12</t>
  </si>
  <si>
    <t>Всего: 23,04</t>
  </si>
  <si>
    <t>Фонд оплаты труда -19,53</t>
  </si>
  <si>
    <t>Освещение помещения  - 1,35</t>
  </si>
  <si>
    <t>Кондиционирование  и обогрев помещения -13,68</t>
  </si>
  <si>
    <t>Амортизация компьютера - 0,87</t>
  </si>
  <si>
    <t>Электропотребление компьютера - 0,34</t>
  </si>
  <si>
    <t>Всего:  36,00</t>
  </si>
  <si>
    <t>Фонд оплаты труда  - 0,17</t>
  </si>
  <si>
    <t>Освещение помещения -0,015</t>
  </si>
  <si>
    <t>Кондиционирование  и обогрев помещения - 0,15</t>
  </si>
  <si>
    <t>Расходы порошка- 0,061</t>
  </si>
  <si>
    <t>Стоимость 1 листа бумаги - 0,043</t>
  </si>
  <si>
    <t>Всего: 0,48</t>
  </si>
  <si>
    <t>Шуъбаи интикол ва тахвили арзишхо барои мизочони беруна  (корхонахо ва дигар бонкхо) тарофахои нав барои бурда расонидани арзишхо аз бонк ва овардани арзишхо ба бонк (коди махсулоти бонки-900,904) пешниход менамояд</t>
  </si>
  <si>
    <t>Дирексияи амалиёти аз руи амалиётхои корти тагйиротхо пешниход менамояд (коди махсулоти бонки-413)</t>
  </si>
  <si>
    <t>Мудирияти идоракунии хатхои хизматрасонии Дирексияи бонкдории чакана хангоми интикол намудани маблаг дар худуди Чумхури  хакки хизмат ба маблаги то 1 000 сомони 0,3% ва аз маблаги зиёда аз 1 000 сомони 0,5% пешниход менамояд.(коди махс. Бонки 590)</t>
  </si>
  <si>
    <t>Мудирияти амалиётхои дилинги ва накдина дар кисми 310-Амалиётхои хазинави-Таъмини пули накд, додани пули накд бо асъори хоричи  ба сохторхои вохиди бонк-0,3% аз маблаг, бо асъори милли -вобаста ба фоизи гирифташуда аз тарафи БМТ иловаи худро барои барраси пешниход менамояд.</t>
  </si>
  <si>
    <t xml:space="preserve">Хадамоти аудитори дохили ба карзхои мувофики чадвал пардохт мешуда,дар холати бо хохиши мизоч пеш аз мухлат пардохт намудани карз 0,1% ситонидани чарима,  барои карзхое,ки ба Х/Д бо барномаи БАРТ ва ТАФФ дода мешавад даромади маблаги хизматрасони 1% аз маблаги карзиро ташкил додан ва аз мизочоне,ки барои гузаронидани маблаг ба тавозуни телефон ё худ (ID) ба бонк мурочиат менамоянд  акалан барои харочоти конселяри як маблаги муайян ситониданро пешниход менамояд. </t>
  </si>
  <si>
    <t xml:space="preserve">                      - корти дохилии "КАД"</t>
  </si>
  <si>
    <t>Стоимость карт с магнитной полосой</t>
  </si>
  <si>
    <t>стандартный дизайн – 1,84 сомони (заготовка карты)+ ПИН-конверт + обслуживание счета</t>
  </si>
  <si>
    <t>по индивидуальному дизайну – 1,84 сомони (заготовка карты)+ ПИН-конверт + амортизация принтера + расходные материалы + обсл.сч.</t>
  </si>
  <si>
    <t xml:space="preserve">     Стоимость смарт-карт</t>
  </si>
  <si>
    <t>Проведение операций  в банкоматах и ПВН банка</t>
  </si>
  <si>
    <t>получение наличных денег в сомони:</t>
  </si>
  <si>
    <t xml:space="preserve">получение наличных денег в долларах США   </t>
  </si>
  <si>
    <t xml:space="preserve"> маршрутизация транзакции + стоимость инвалюты + инкассация + кассовая обработка  </t>
  </si>
  <si>
    <t xml:space="preserve"> наличности</t>
  </si>
  <si>
    <t>Проведение операций по пластиковым картам в банкоматах и ПВН других банков:</t>
  </si>
  <si>
    <t>получение наличных денег:</t>
  </si>
  <si>
    <t>ПРОЦЕССИНГОВЫЕ УСЛУГИ</t>
  </si>
  <si>
    <t>Определение Финансового института</t>
  </si>
  <si>
    <t>б) Регистрация ПВН, АТМ, ПТС Финансового института – покрытие лицензионных плат</t>
  </si>
  <si>
    <t>г) Предоставление ПО для АТМ и его инсталляция – лицензионные платы за ПО</t>
  </si>
  <si>
    <t>Операции</t>
  </si>
  <si>
    <t>а) Финансовые on-us операции – платы за сертификацию ПЦ + 52500,00 ЕВРО ежемесячная плата за поддержку программных продуктов</t>
  </si>
  <si>
    <t>б) Финансовые  not on-us операции – платы за сертификацию ПЦ + 5250,00 ЕВРО ежемесячная плата за поддержку программных продуктов</t>
  </si>
  <si>
    <t>в) Нефинансовые операции – платы за сертификацию ПЦ + 5250,00 ЕВРО ежемесячная плата за поддержку программных продуктов</t>
  </si>
  <si>
    <t>г) Персонализация карты</t>
  </si>
  <si>
    <t>-          Локальная карта "КАД"</t>
  </si>
  <si>
    <t>-          карта VISA Electron/Maestro – 3 сомони (заготовка карты) + ПИН-конверт + обслуживание счета</t>
  </si>
  <si>
    <t>-          карта VISA Classic/MasterCard Standard – 7,42 сомони (заготовка карты)+ ПИН-конверт + обслуживание счета</t>
  </si>
  <si>
    <t>-          карта VISA Gold/MasterCard Gold – 8,87 сомони (заготовка карты)+ ПИН-конверт + VIP обслуживание счета</t>
  </si>
  <si>
    <t>-          карта VISA Business/MasterCard Business – 9 сомони (заготовка карты)+ ПИН-конверт + VIP обслуживание счета</t>
  </si>
  <si>
    <t>-          карта VISA Electron/Maestro – 36,69 сомони (заготовка карты)+ ПИН-конверт + 5-летнее обслуживание счета</t>
  </si>
  <si>
    <t>-          карта VISA Classic/MasterCard Standard – 37,46 сомони (заготовка карты)+ ПИН-конверт +5-летнее обслуживание сч.</t>
  </si>
  <si>
    <t>-          карта VISA Gold/MasterCard Gold – 42,78 сомони (заготовка карты)+ ПИН-конверт +5-летнее VIP обсл.сч.</t>
  </si>
  <si>
    <t>-          карта VISA Business/MasterCard Business – 39,42 сомони (заготовка карты)+ ПИН-конверт +5-летнее VIP обсл.сч</t>
  </si>
  <si>
    <t>-          Локальная карта "КАД" – маршрутизация транзакции + инкассация + кассовая обработка наличности</t>
  </si>
  <si>
    <t>-          Локальная карта "КАД" - маршрутизация транзакции + инкассация + кассовая обработка наличности</t>
  </si>
  <si>
    <r>
      <t xml:space="preserve">в) Предоставление ПО для ПОС-терминалов и его инсталляция – </t>
    </r>
    <r>
      <rPr>
        <b/>
        <sz val="10"/>
        <rFont val="Times New Roman"/>
        <family val="1"/>
        <charset val="204"/>
      </rPr>
      <t>15800 Евро</t>
    </r>
    <r>
      <rPr>
        <sz val="10"/>
        <rFont val="Times New Roman"/>
        <family val="1"/>
        <charset val="204"/>
      </rPr>
      <t xml:space="preserve"> плата за ПО + регулярные </t>
    </r>
    <r>
      <rPr>
        <b/>
        <sz val="10"/>
        <rFont val="Times New Roman"/>
        <family val="1"/>
        <charset val="204"/>
      </rPr>
      <t>3000,00</t>
    </r>
    <r>
      <rPr>
        <sz val="10"/>
        <rFont val="Times New Roman"/>
        <family val="1"/>
        <charset val="204"/>
      </rPr>
      <t xml:space="preserve"> Евро в месяц за поддержку</t>
    </r>
  </si>
  <si>
    <t>-          на пластике Финансового института  - эмбоссирование карт (стоимость + амортизация эмбоссера)</t>
  </si>
  <si>
    <t>-          на стандартном пластике КАД – 1,84 сомони себестоимость карты + эмбоссирование карт (стоимость + амортизация эмбоссера)</t>
  </si>
  <si>
    <t xml:space="preserve"> -       карта VISA Electron/Maestro – маршрутизация транзакции + инкассация + кассовая обработка наличности + использование бренда</t>
  </si>
  <si>
    <t xml:space="preserve">          Платежных систем (лицензионные и регулярные платы в платежные системы).</t>
  </si>
  <si>
    <t xml:space="preserve">        карта VISA Classic/Gold/Business - маршрутизация транзакции + инкассация + кассовая обработка наличности + использование бренда </t>
  </si>
  <si>
    <t xml:space="preserve">               Платежных систем (лицензионные и регулярные платы в платежные системы).</t>
  </si>
  <si>
    <t xml:space="preserve">карта MasterCard Standard/Gold/Business - маршрутизация транзакции + инкассация + кассовая обработка наличности + использование бренда </t>
  </si>
  <si>
    <t xml:space="preserve">        Платежных систем (лицензионные и регулярные платы в платежные системы).</t>
  </si>
  <si>
    <t xml:space="preserve">         использование бренда Платежных систем (лицензионные и регулярные платы в платежные системы и Компас+).</t>
  </si>
  <si>
    <t xml:space="preserve">                        наличности + использование бренда Платежных систем (лицензионные и регулярные платы в платежные системы и Компас+).</t>
  </si>
  <si>
    <t xml:space="preserve">   -     карта MasterCard Standard/Gold/Business - $1,25 Interchange fee + маршрутизация транзакции + инкассация + кассовая обработка </t>
  </si>
  <si>
    <t xml:space="preserve"> -        карта VISA Electron/Maestro – $1,25 Interchange fee + маршрутизация транзакции + инкассация + кассовая обработка наличности + </t>
  </si>
  <si>
    <t xml:space="preserve"> -        карта VISA Classic/Gold/Business – $1,25 Interchange fee + маршрутизация транзакции + инкассация + кассовая обработка наличности + </t>
  </si>
  <si>
    <r>
      <t xml:space="preserve">а) Конфигурация Финансового института по выпуску и обслуживанию пластиковых карт – </t>
    </r>
    <r>
      <rPr>
        <b/>
        <sz val="10"/>
        <rFont val="Times New Roman"/>
        <family val="1"/>
        <charset val="204"/>
      </rPr>
      <t>5 250,00 Евро</t>
    </r>
    <r>
      <rPr>
        <sz val="10"/>
        <rFont val="Times New Roman"/>
        <family val="1"/>
        <charset val="204"/>
      </rPr>
      <t xml:space="preserve"> ежемесячная поддержка программных </t>
    </r>
  </si>
  <si>
    <t>продуктов «Компас +» + 2 500,00 Евро плата в «Компас +» за дополнительную лицензию</t>
  </si>
  <si>
    <t>нигаред ба бахши 3</t>
  </si>
  <si>
    <t>нигаред ба бахши 4</t>
  </si>
  <si>
    <t>нигаред ба бахши 6</t>
  </si>
  <si>
    <t>Среднее отчисление   на охрану и    сигнализация - 0,15</t>
  </si>
  <si>
    <t>Освещение помещения –0,030</t>
  </si>
  <si>
    <t xml:space="preserve"> Всего: 0,60</t>
  </si>
  <si>
    <t>Среднее отчисление   на охрану и  сигнализацию - 0,15</t>
  </si>
  <si>
    <t>Амортизация сейфовых ячеек - 0,09</t>
  </si>
  <si>
    <t xml:space="preserve"> Всего: 0,65</t>
  </si>
  <si>
    <t>Среднее отчисление   на охрану и   сигнализация - 0,18</t>
  </si>
  <si>
    <t xml:space="preserve"> Всего: 0,70</t>
  </si>
  <si>
    <t>Освещение помещения –0,035</t>
  </si>
  <si>
    <t>Амортизация сейфовых ячеек - 0,15</t>
  </si>
  <si>
    <t>Среднее отчисление   на охрану и сигнализация - 0,18</t>
  </si>
  <si>
    <t>Всего: 0,75</t>
  </si>
  <si>
    <t>Освещение помещения –0,040</t>
  </si>
  <si>
    <t>Амортизация сейфовых ячеек - 0,19</t>
  </si>
  <si>
    <t>Среднее отчисление   на охрану и сигнализация  - 0,19</t>
  </si>
  <si>
    <t>Всего: 0,80</t>
  </si>
  <si>
    <t>б) иваз кардани нишони пули калон ба майда</t>
  </si>
  <si>
    <t>4 - АМАЛИЁТ{ОИ {ИСОББАРОБАРКУНB</t>
  </si>
  <si>
    <t>{исоббаробаркуни[о -Корт[ои  пластикb</t>
  </si>
  <si>
    <t>{исоббаробаркунb - Чеки [исоббаробаркунии дигар бонк[о</t>
  </si>
  <si>
    <t>{исоббаробаркуни[о-  Чеки [исоббаробаркунии XСК "Агроинвестбонк"</t>
  </si>
  <si>
    <t>7 - АМАЛИЁТ{О БО RОUАЗ{ОИ RИММАТНОК</t>
  </si>
  <si>
    <t>8 - АМАЛИЁТ{ОИ БАЙНИБОНКB</t>
  </si>
  <si>
    <t>Амалиёт[о аз рeи [исоби  мукотибавии бонк[ои Тоxикистон, ки дар Бонк кушода шудаанд</t>
  </si>
  <si>
    <t>1. Кушодани [исоби мукотибавb ва ба расмият даровардани шартнома оиди муносибат[ои мукотибавb бо Бонк- респондент</t>
  </si>
  <si>
    <t>2. Хизматрасонии [исоби мукотибавии  Банк-респондент:</t>
  </si>
  <si>
    <t>3. Пешни[од намудани маблаuи техникb барои иxозат додани  [исоби мукотибавb дар [олати истифодабарии низоми компютерb , ки аз хизматрасонии бонки хориx шудаанд.</t>
  </si>
  <si>
    <t>9 - ДИГАР ХИЗМАТРАСОНИ{ОИ БОНКB</t>
  </si>
  <si>
    <t>АМАЛИЁТ{О БО RОUАЗ{ОИ RИММАТНОКИ XСК "АГРОИНВЕСТБОНК"</t>
  </si>
  <si>
    <t>Хизматрасони[ои дигар</t>
  </si>
  <si>
    <t xml:space="preserve">1. Баrайдгирии са[омони Бонк дар фе[расти са[омон </t>
  </si>
  <si>
    <t>Мувофиrи нархномаи баrайдгирандаи мустаrил</t>
  </si>
  <si>
    <t xml:space="preserve">2. Пешни[од намудан дар асоси талаби са[омони бонк беруннавис аз фе[расти са[омон </t>
  </si>
  <si>
    <t xml:space="preserve">3. Баrайдгирии гузаштани [уrуrи шахсb ба са[мия ва вогузории [уrуr ба са[мия[о аз xониби со[ибонашон ба дорандаи аслb (ва амалиёти баръакс) </t>
  </si>
  <si>
    <t xml:space="preserve">Амалиёт[о бо вомбарг[ои XСК "Агроинвестбонк" </t>
  </si>
  <si>
    <t xml:space="preserve">Амалиёт[о бо вексел[ои XСК "Агроинвестбонк" </t>
  </si>
  <si>
    <t>Амалиёт[о бо вом[ои XСК "Агроинвестбонк"</t>
  </si>
  <si>
    <t xml:space="preserve">1. Хизматрасони барои нашри воми Бонк </t>
  </si>
  <si>
    <t xml:space="preserve">               -  пардохт  баъд аз ворид шудани маблаuи чек ба [исоби Бонк </t>
  </si>
  <si>
    <t xml:space="preserve">б) rабул кардани 1 адад нишони пулии фарсуда барои гузаронидани ташхисот </t>
  </si>
  <si>
    <t>д) бо клиринги байнибонкb ба фоидаи мизоxони дигари бонк</t>
  </si>
  <si>
    <t xml:space="preserve">               - бо  доллар ИМА (код 840)</t>
  </si>
  <si>
    <t xml:space="preserve">               - бо рубли русb (код 810) ва дигар асъор[о</t>
  </si>
  <si>
    <t xml:space="preserve">               - аз рeи пардохт  бо сомонb  (код 972)</t>
  </si>
  <si>
    <t xml:space="preserve">               - аз рeи пардохт бо ЕВРО (код 978)</t>
  </si>
  <si>
    <t xml:space="preserve">               - аз рeи пардохт бо доллари ИМА (код 840)</t>
  </si>
  <si>
    <t xml:space="preserve">               - аз рeи пардохт бо рубли русb (код 810)  ва дигар асъор </t>
  </si>
  <si>
    <t>4. Пешни[оди нусхаи маълумот оиди гузаронидани пардохт дар шакли СВИФТ ё ТЕЛЕКС  бо дархости Мизоx:</t>
  </si>
  <si>
    <t xml:space="preserve">               -аз  рeи пардохт бо доллари ИМА (код 840)</t>
  </si>
  <si>
    <t>1. Харидории rоuаз[ои rиматноки давлатb - барои тиxорат</t>
  </si>
  <si>
    <t>мувофиrи амалиёт[ои дар биржаи                                     фондb басташуда</t>
  </si>
  <si>
    <t>3.  Харидории са[мия[ои субъект[ои хоxагидорb - барои тиxорат</t>
  </si>
  <si>
    <t>1. Харидории rоuаз[ои rиматноки давлатb - барои фурeш</t>
  </si>
  <si>
    <t>3.  Харидории са[мия[ои субъект[ои хоxагидорb - барои фурeш</t>
  </si>
  <si>
    <t>1. Харидории rоuаз[ои rиматноки давлатb - то мe[лати пардохт ниго[дошташуда</t>
  </si>
  <si>
    <t>3.  Харидории са[мия[ои субъект[ои хоxагидорb - то мe[лати пардохт ниго[дошташуда</t>
  </si>
  <si>
    <t>Амалиёт[о бо вексел[о - ба дастовардадашуда</t>
  </si>
  <si>
    <t>1. Хизматрасонии вексел[ои ба даст овардашуда:</t>
  </si>
  <si>
    <t>з) барои ташхиси як вексел</t>
  </si>
  <si>
    <t>1. Фурeши rоuаз[ои rиматноки давлатb - барои тиxорат</t>
  </si>
  <si>
    <t>3.  Фурeши са[мия[ои субъект[ои хоxагидорb - барои тиxорат</t>
  </si>
  <si>
    <t>1. Фурeши rоuаз[ои rиматноки давлатb - барои фурeш</t>
  </si>
  <si>
    <t>2. Фурeши rоuаз[ои rиматноки карзb  - барои фурeш</t>
  </si>
  <si>
    <t>3.  Фурeши са[мия[ои субъект[ои хоxагидорb - барои фурeш</t>
  </si>
  <si>
    <t>Фурeши коuаз[ои rиматнок - то мe[лати пардохт ниго[дошташуда</t>
  </si>
  <si>
    <t>1. Фурeши rоuаз[ои rиматноки давлатb - то мe[лати пардохт ниго[дошташуда</t>
  </si>
  <si>
    <t>2. Фурeши rоuаз[ои rиматноки карзb  - то мe[лати пардохт ниго[дошташуда</t>
  </si>
  <si>
    <t>3.  Фурeши са[мия[ои субъект[ои хоxагидорb - то мe[лати пардохт ниго[дошташуда</t>
  </si>
  <si>
    <t>Амалиёт[о бо rоuаз[ои rиматнок дар асоси шартномаи  "РЕПО"</t>
  </si>
  <si>
    <t>1. Гузаронидани амалиёт[о бо rоuаз[ои rиматнок дар асоси шартномаи "РЕПО"</t>
  </si>
  <si>
    <t>2. Расонидани хизматрасонии  брокери ба Мизоx дар бозори rоuаз[ои rиматнок</t>
  </si>
  <si>
    <t>2 - АМАЛИЁТ{ОИ RАРЗB</t>
  </si>
  <si>
    <t>2. Барориши корти пластики ва PIN-лиффофаи он :*****</t>
  </si>
  <si>
    <t>Эзо[:</t>
  </si>
  <si>
    <t>мувофиrи амалиёт[ои дар биржаи                                     фонди басташуда</t>
  </si>
  <si>
    <t>Мувофиrи шарти Эъломияи барориш дар Вазорати молияи XТ баrайдгирифташуда</t>
  </si>
  <si>
    <t>мувофиrи шарт[ои шартнома</t>
  </si>
  <si>
    <t>1. Пешни[од намудани хизматрасонии агентb аз рeи дархости Мизоx</t>
  </si>
  <si>
    <t>Иловахо  ва таuйирот[о ба "Тарофа[о барои хизматрасони ба мизоxони XСК "Агроинвестбонк"барои соли 2011</t>
  </si>
  <si>
    <t>Мудирияти муносибатхои  байналхалкии молиявb  ихтисор намудани бахши {исоббаробаркуни[о-Аккредитив[ои содиротиро (коди ма[. бонкb-422)пешни[од менамояд.</t>
  </si>
  <si>
    <t>Мудирияти муносибат[ои байналхалrии  молиявb даровардани тагйиротхоро ба бахши Rарзхо-аккредитивхо- "Маблаuгузории тичоратb (коди махсулоти бонки-202) пешниход менамояд</t>
  </si>
  <si>
    <t>Мудирияти муносибатхои  байналхалкии молиявb даровардани тагйиротхоро ба  бахши карзхои "Мурабаха" (коди мах. бонки-240)пешниход менамояд.</t>
  </si>
  <si>
    <t>Мудирияти муносибатхои  байналхалкии молиявb даровардани махсулоти нави бонкиро ба  бахши депозитхои амонати" Кард ал Хасан" ва депозитхои мухлатноки " Мудараба" пешниход менамояд.</t>
  </si>
  <si>
    <t>Мудирияти муносибатхои  байналхалкии молиявb даровардани тагйиротхоро ба бахши Хисоббаробаркуни-Аккредитивхои воридоти(коди махсулоти бонки-412) пешниход менамояд</t>
  </si>
  <si>
    <t>Мудирияти маркетинги Дирексияи бонкдории чакана якчанд намуд ма[сулот[ои нави кредит[ои истеъмолиро  пешни[од менамояд.</t>
  </si>
  <si>
    <t>Мудирияти технология[ои иттилоотb дар кисми Хизматрасонихои Технологи пунктхои  в)   ва  е)  тагйиротхо пешниход менамояд ( коди махс. бонки 982)</t>
  </si>
  <si>
    <t>Дирексияи Бонкдории Корпративb  дар rисми Аамалиёт[ои карзb ва Амалиёт[ои хазинавb дигаргуни[о ва таuйирот[о пешни[од намудаанд.</t>
  </si>
  <si>
    <t>Филиали XСК "Агроинвестбонк" дар н. Рушан  ба тариrи истисно хусусият[ои хоси филиали кe[истонро ба назар гирифта комиссияи хизматрасонии хазинавиро  то 2 % зиёд кардан хо[иш менамояд.</t>
  </si>
  <si>
    <t>Сарфилиали XСК "Агроинвестбонк" дар ш. Хучанд оиди  пешниходи rарз чунин таклиф пешни[од менамояд:Аз рeи тарофа[ои амалкунанда  3 тарофа ситонида мешавад ,[амаи ин тарофа[о дар намуди 1 комиссия [исоб карда шавад. Боз 1 таклиф, хубтар мешуд тамоми тарофа[о дар фоизи даври ё фоизи муоссир (эффективная процентная ставка) дохил карда шавад.</t>
  </si>
  <si>
    <t>Эзох: Бо ранги сабз пешниходхои Дирексияхо чудо карда шудааст
          Бо ранги зард  барои ихтисор кардан чудо карда шудааст</t>
  </si>
  <si>
    <t xml:space="preserve">          Бо шифри сурх пешниходхои Дирексияхо барои тагйир додани нархи         хизматрасони</t>
  </si>
  <si>
    <t xml:space="preserve">3. Аз рeи дархости мизоx пешни[од намудани маълумотнома ва тасдиrнома: </t>
  </si>
  <si>
    <t xml:space="preserve">б) пешни[од намудани нусхаи иrтибос аз [исобхои rарзb дар давраи муайян </t>
  </si>
  <si>
    <t>2.1. Хабардор намудани кафолатнома</t>
  </si>
  <si>
    <t>3.1.  Барои кушодани Кафолатномаи:</t>
  </si>
  <si>
    <t>бе ситонидани комиссия</t>
  </si>
  <si>
    <t>а) мубодилаи нишони пули фарсуда ба коршоям - дар ла[заи пешни[одшавb</t>
  </si>
  <si>
    <t xml:space="preserve">               -  пешпардохт дар ваrти пешни[оди чек барои пардохт </t>
  </si>
  <si>
    <t xml:space="preserve">1.Додани пули наrд аз [исоби маблаuи мизоx  дар  [исоби бонкb </t>
  </si>
  <si>
    <t>Рамзи ма[сулоти бонкb</t>
  </si>
  <si>
    <t>3 - АМАЛИЁТ{ОИ ХАЗИНАВB</t>
  </si>
  <si>
    <t>Амалиёт[ои хазинавb - додани пули наrд</t>
  </si>
  <si>
    <t>Амалиёт[ои хазинавb - rабули пули наrд</t>
  </si>
  <si>
    <t>*</t>
  </si>
  <si>
    <r>
      <rPr>
        <b/>
        <sz val="12"/>
        <rFont val="Times New Roman Tj"/>
        <family val="1"/>
        <charset val="204"/>
      </rPr>
      <t>Ќ</t>
    </r>
    <r>
      <rPr>
        <b/>
        <sz val="12"/>
        <rFont val="Times New Roman TAJIK"/>
        <family val="1"/>
        <charset val="204"/>
      </rPr>
      <t>арз-аккредитив - "Мабла</t>
    </r>
    <r>
      <rPr>
        <b/>
        <sz val="12"/>
        <rFont val="Times New Roman Tj"/>
        <family val="1"/>
        <charset val="204"/>
      </rPr>
      <t>ѓ</t>
    </r>
    <r>
      <rPr>
        <b/>
        <sz val="12"/>
        <rFont val="Times New Roman TAJIK"/>
        <family val="1"/>
        <charset val="204"/>
      </rPr>
      <t>гузории ти</t>
    </r>
    <r>
      <rPr>
        <b/>
        <sz val="12"/>
        <rFont val="Times New Roman Tj"/>
        <family val="1"/>
        <charset val="204"/>
      </rPr>
      <t>љ</t>
    </r>
    <r>
      <rPr>
        <b/>
        <sz val="12"/>
        <rFont val="Times New Roman TAJIK"/>
        <family val="1"/>
        <charset val="204"/>
      </rPr>
      <t>орат</t>
    </r>
    <r>
      <rPr>
        <b/>
        <sz val="12"/>
        <rFont val="Times New Roman Tj"/>
        <family val="1"/>
        <charset val="204"/>
      </rPr>
      <t>ї</t>
    </r>
    <r>
      <rPr>
        <b/>
        <sz val="12"/>
        <rFont val="Times New Roman TAJIK"/>
        <family val="1"/>
        <charset val="204"/>
      </rPr>
      <t>"</t>
    </r>
  </si>
  <si>
    <t>1. Кафолатномае, ки XСК "Агроинвестбонк" бо супориши принсипал -  Мизоxи бонк мекушояд</t>
  </si>
  <si>
    <t>г) бе пардохт баргардонидан, дар [олати нагирифтани розигии мизоx (акcепт) барои пардохт</t>
  </si>
  <si>
    <t>д) барои баргардонидани вексел[ои пардохтанашуда дар [олати инкассо (барои як баста)</t>
  </si>
  <si>
    <r>
      <t xml:space="preserve">Бо </t>
    </r>
    <r>
      <rPr>
        <b/>
        <sz val="12"/>
        <rFont val="Times New Roman Tj"/>
        <family val="1"/>
        <charset val="204"/>
      </rPr>
      <t xml:space="preserve">Ќарори </t>
    </r>
    <r>
      <rPr>
        <b/>
        <sz val="12"/>
        <rFont val="Times New Roman TAJIK"/>
        <family val="1"/>
        <charset val="204"/>
      </rPr>
      <t>Раёсати</t>
    </r>
  </si>
  <si>
    <r>
      <t>а)тасди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и корти намунаи имзо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дар асоси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у</t>
    </r>
    <r>
      <rPr>
        <sz val="12"/>
        <rFont val="Times New Roman Tj"/>
        <family val="1"/>
        <charset val="204"/>
      </rPr>
      <t>љљ</t>
    </r>
    <r>
      <rPr>
        <sz val="12"/>
        <rFont val="Times New Roman TAJIK"/>
        <family val="1"/>
        <charset val="204"/>
      </rPr>
      <t>ати тасди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кунандаи шахсияти шахсони дорои имзои якум ва дуюм</t>
    </r>
  </si>
  <si>
    <r>
      <t>б)тасди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 xml:space="preserve">и нусхаи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у</t>
    </r>
    <r>
      <rPr>
        <sz val="12"/>
        <rFont val="Times New Roman Tj"/>
        <family val="1"/>
        <charset val="204"/>
      </rPr>
      <t>љљ</t>
    </r>
    <r>
      <rPr>
        <sz val="12"/>
        <rFont val="Times New Roman TAJIK"/>
        <family val="1"/>
        <charset val="204"/>
      </rPr>
      <t>ат</t>
    </r>
    <r>
      <rPr>
        <sz val="12"/>
        <rFont val="Times New Roman Tj"/>
        <family val="1"/>
        <charset val="204"/>
      </rPr>
      <t>њои таъсисии шахсони њуќуќї бе тасдиќи нотариалї</t>
    </r>
  </si>
  <si>
    <t>3 доллари ИМА дар як сол</t>
  </si>
  <si>
    <t>1. Пардохти маблаu[ои пули бе кушодани сурат[исоб</t>
  </si>
  <si>
    <t>Хизматрасони[ои Брокерb</t>
  </si>
  <si>
    <t>0.02 доллари ИМА</t>
  </si>
  <si>
    <t>0.04 доллари ИМА</t>
  </si>
  <si>
    <r>
      <t>1. Кушодани [исоби амонатb (сурат</t>
    </r>
    <r>
      <rPr>
        <sz val="12"/>
        <color indexed="8"/>
        <rFont val="Times New Roman Tj"/>
        <family val="1"/>
        <charset val="204"/>
      </rPr>
      <t>њисоб)</t>
    </r>
    <r>
      <rPr>
        <sz val="12"/>
        <color indexed="8"/>
        <rFont val="Times New Roman TAJIK"/>
        <family val="1"/>
        <charset val="204"/>
      </rPr>
      <t xml:space="preserve"> ва  ба расмият даровардани шартномаи пасандози бонкb</t>
    </r>
  </si>
  <si>
    <t xml:space="preserve">               - дигар мизоxон</t>
  </si>
  <si>
    <t>1 - АМАЛИЁТ{ОИ ДЕПОЗИТB</t>
  </si>
  <si>
    <t xml:space="preserve">  - нусхаи иrтибос аз [исоб дар давраи муайян  (барои 1 иrтибос)</t>
  </si>
  <si>
    <t xml:space="preserve">  - нусхаи [уxxати пардохт барои иrтибос  аз   [исоб (бори якум)</t>
  </si>
  <si>
    <r>
      <t xml:space="preserve">  - маълумотнома-тасдиrнома оиди воридот ё хориx  намудани маблаu[ои пул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</t>
    </r>
  </si>
  <si>
    <t xml:space="preserve">  - маълумотнома- тасдиrнома оиди надоштани rарз дар назди бонк</t>
  </si>
  <si>
    <t>3. Пешни[од намудани китобчаи пулии чеки барои [исоб бо дархости Мизоx</t>
  </si>
  <si>
    <t>2. Пешни[од намудани маълумотнома ва тасдиrнома бо дархости Мизоx</t>
  </si>
  <si>
    <t xml:space="preserve">  - нусхаи дувуми [уxxат[ои пардохт барои иrтибос аз [исоб (1 дона)</t>
  </si>
  <si>
    <t xml:space="preserve">  - 25 вараrа</t>
  </si>
  <si>
    <t xml:space="preserve">  - 50 вараrа</t>
  </si>
  <si>
    <r>
      <t>1. Шарт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rарзди</t>
    </r>
    <r>
      <rPr>
        <sz val="12"/>
        <rFont val="Times New Roman Tj"/>
        <family val="1"/>
        <charset val="204"/>
      </rPr>
      <t>њї</t>
    </r>
    <r>
      <rPr>
        <sz val="12"/>
        <rFont val="Times New Roman TAJIK"/>
        <family val="1"/>
        <charset val="204"/>
      </rPr>
      <t xml:space="preserve"> </t>
    </r>
  </si>
  <si>
    <t>мувофиrи шартнома</t>
  </si>
  <si>
    <t>0.1% аз баrияи rарз</t>
  </si>
  <si>
    <r>
      <t xml:space="preserve">  - барои rарзгузори бо наrша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"Ипотека" ва "Манзил"</t>
    </r>
  </si>
  <si>
    <r>
      <t xml:space="preserve">  - барои rарзгузор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>( ба uайр аз наrша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"Ипотека" ва "Манзил")</t>
    </r>
  </si>
  <si>
    <t xml:space="preserve">г) пешни[од намудани нусхаи 1 адад [уxxат аз [исоби rарз пардохтшуда </t>
  </si>
  <si>
    <r>
      <t>а) пешни[од намудани иrтибос аз [исобхои rарз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дар давраи муайян</t>
    </r>
  </si>
  <si>
    <r>
      <t xml:space="preserve">        - барои хабардор намудани таuйирот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ба аккредитив воридшуда</t>
    </r>
  </si>
  <si>
    <t xml:space="preserve">        - барои пардохт аз рeи аккредитив</t>
  </si>
  <si>
    <r>
      <t xml:space="preserve">        - барои тафтиши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уxxатхо мувофиrи аккредитив </t>
    </r>
  </si>
  <si>
    <r>
      <t xml:space="preserve">        - барои фиристонидани бастаи хуxxатхои борфирист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</t>
    </r>
  </si>
  <si>
    <t>200 сомони +харочоти 
бонки корреспондент</t>
  </si>
  <si>
    <t>мувофиrи арзиш</t>
  </si>
  <si>
    <t>7. Та[rиrот, дохил намудани таuйирот ва аниr кардани реквизит[о оиди пардохти Мизоx дар Бонк[ои берун аз [удуди кишвар (XТ):</t>
  </si>
  <si>
    <r>
      <t>Мактуб[ои кафолат</t>
    </r>
    <r>
      <rPr>
        <b/>
        <sz val="12"/>
        <rFont val="Times New Roman Tj"/>
        <family val="1"/>
        <charset val="204"/>
      </rPr>
      <t>ї</t>
    </r>
  </si>
  <si>
    <t>Мутобиrи тарофаи SWIFT+40 сомони</t>
  </si>
  <si>
    <t>1.1 {аrrи хизмати якдафаина барои кушодани кафолатномаи бонкb</t>
  </si>
  <si>
    <t>0,2% маблаuи пардохт</t>
  </si>
  <si>
    <t>0,1% аз маблаuи кафолатнома (min 100 сомони maх 400 сомони)</t>
  </si>
  <si>
    <t>2. Кафолатномаи ба фоидаи бенифитсиар - Мизоxи XСК "Агроинвестбонк" кушодашуда</t>
  </si>
  <si>
    <t xml:space="preserve">3. Кафолатномае, ки XСК "Агроинвестбонк" дар асоси контр-кафолатномаи бонки дигар мекушояд
  </t>
  </si>
  <si>
    <t xml:space="preserve">2.3. Пардохт барои [ар як хабарномаи свифти (дар доираи кафолатнома) </t>
  </si>
  <si>
    <t>0,025 % аз маблаu</t>
  </si>
  <si>
    <t>0,05 % аз маблаu</t>
  </si>
  <si>
    <t>1.2. Пардохт мувофиrи кафолатнома</t>
  </si>
  <si>
    <r>
      <t>1.4. Пардохт барои [ар як хабарномаи свифт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(дар доираи кафолатнома) </t>
    </r>
  </si>
  <si>
    <t>г) додани пули наrд бо асъори миллb бо санади хароxотb</t>
  </si>
  <si>
    <t>Иваз кардани пули наrд</t>
  </si>
  <si>
    <t>1. Иваз кардани пули наrд бо арзиши исмии гуногун :</t>
  </si>
  <si>
    <t xml:space="preserve">               -  бо арзи хориxb</t>
  </si>
  <si>
    <t xml:space="preserve">               -  бо арзи миллb</t>
  </si>
  <si>
    <t>5.Пешни[оди иrтибос аз [исоб[ои мизоxон дар формати свифтии МТ-940/950</t>
  </si>
  <si>
    <t>1. Гузаронидани пардохти Мизоxон дар [удуди кишвар (XТ):</t>
  </si>
  <si>
    <t>1. Кушодани [исоби махсуси бонкb, аз он xумла  аз рeи лои[аи музди ме[нат</t>
  </si>
  <si>
    <t>4. Депозити суuуртавии [исоби кортb</t>
  </si>
  <si>
    <t xml:space="preserve">                      - корти VISA Business/MasterCard Gold,Business</t>
  </si>
  <si>
    <t>2. Гузаронидани пардохт[ои мизоxон берун аз [удуди кишвар (XТ) бо воситаи СВИФТ  ё ТЕЛЕКС:</t>
  </si>
  <si>
    <t>6. Гузаронидани амалиёт[о бо корт[ои пластикии XСК "Агроинвестбонк" дар банкомат ва НДН-[ои бонк:******</t>
  </si>
  <si>
    <t xml:space="preserve">                      - бо корт[ои лои[аи музди маош</t>
  </si>
  <si>
    <t>0,5 % аз маблаu</t>
  </si>
  <si>
    <t>1,0 % аз маблаu</t>
  </si>
  <si>
    <t>1,5 % аз маблаu</t>
  </si>
  <si>
    <t>в) пардохти мол[о ва хизматрасонb</t>
  </si>
  <si>
    <t>7. Гузаронидани амалиёт[о бо корт[ои пластикb дар банкомат ва НДН -[ои дигар бонк[о:</t>
  </si>
  <si>
    <t>0.5 % аз маблаu</t>
  </si>
  <si>
    <t>1,8 % аз маблаu(min 4,00$)</t>
  </si>
  <si>
    <t>2.0 % аз маблаu(min 5,00$)</t>
  </si>
  <si>
    <t>0.40 доллари ИМА</t>
  </si>
  <si>
    <t>в)гирифтани маълумотнома оиди баrияи [исоб</t>
  </si>
  <si>
    <t xml:space="preserve">                       - бо сомонb</t>
  </si>
  <si>
    <t xml:space="preserve">                      - бо доллари ИМА</t>
  </si>
  <si>
    <t>10. Тасдиrномаи баrияи [исоби кортb дар хуxxати расмии Бонк</t>
  </si>
  <si>
    <r>
      <t>12.</t>
    </r>
    <r>
      <rPr>
        <sz val="12"/>
        <color indexed="8"/>
        <rFont val="Times New Roman TAJIK"/>
        <family val="1"/>
        <charset val="204"/>
      </rPr>
      <t>Насби хизматрасонии</t>
    </r>
    <r>
      <rPr>
        <sz val="12"/>
        <color indexed="8"/>
        <rFont val="Times New Roman"/>
        <family val="1"/>
        <charset val="204"/>
      </rPr>
      <t xml:space="preserve"> "Internet-banking"/"Mobile-banking"</t>
    </r>
  </si>
  <si>
    <t>1 доллари ИМА барои як корт</t>
  </si>
  <si>
    <t>5 доллари ИМА дар як сол</t>
  </si>
  <si>
    <t>19.00 доллари ИМА</t>
  </si>
  <si>
    <t>28.00 доллари ИМА</t>
  </si>
  <si>
    <t>100.00 доллари ИМА</t>
  </si>
  <si>
    <t>500.00 доллари ИМА</t>
  </si>
  <si>
    <t>1.60 доллари ИМА</t>
  </si>
  <si>
    <t>3.20 доллари ИМА</t>
  </si>
  <si>
    <t>б) пардохти мол[о ва хизматрасонb</t>
  </si>
  <si>
    <t>8.Гирифтани пули наrд бо корт[ои пластикии дигар бонк[о дар НДН -[ои бонк;</t>
  </si>
  <si>
    <t xml:space="preserve">0.50 доллари ИМА </t>
  </si>
  <si>
    <t xml:space="preserve">1.00 доллари ИМА </t>
  </si>
  <si>
    <t xml:space="preserve">0.20 доллари ИМА </t>
  </si>
  <si>
    <t>1.00 % аз маблаu</t>
  </si>
  <si>
    <t xml:space="preserve">2.10 доллари ИМА </t>
  </si>
  <si>
    <t>21. Тафтиш намудани норозигии мизox дар асоси ариза:</t>
  </si>
  <si>
    <t xml:space="preserve">4.20 доллари ИМА </t>
  </si>
  <si>
    <t xml:space="preserve">10.50 доллари ИМА </t>
  </si>
  <si>
    <t xml:space="preserve">4000.00 доллари ИМА </t>
  </si>
  <si>
    <t xml:space="preserve">100.00 доллари ИМА </t>
  </si>
  <si>
    <t xml:space="preserve">2500.00 доллари ИМА </t>
  </si>
  <si>
    <t>2 доллари ИМА дар як сол</t>
  </si>
  <si>
    <t>0.15 % аз маблаu</t>
  </si>
  <si>
    <t xml:space="preserve">0.05 доллари ИМА </t>
  </si>
  <si>
    <t xml:space="preserve">           а) шахсикунонии корт:</t>
  </si>
  <si>
    <t xml:space="preserve">0.70 доллари ИМА </t>
  </si>
  <si>
    <t xml:space="preserve">1.30 доллари ИМА </t>
  </si>
  <si>
    <t xml:space="preserve">                         - PIN-лифофаи Бонк</t>
  </si>
  <si>
    <t xml:space="preserve">0.35 доллари ИМА </t>
  </si>
  <si>
    <t xml:space="preserve">                        - пластики Муассисаи молиявb барои 1 адад дар 1 сол</t>
  </si>
  <si>
    <t xml:space="preserve">                        - PIN-лифофаи Муассисаи молиявb барои 1 адад дар 1 сол</t>
  </si>
  <si>
    <t xml:space="preserve">0.03 доллари ИМА </t>
  </si>
  <si>
    <t xml:space="preserve">0.25доллари ИМА </t>
  </si>
  <si>
    <t>24.Шахсикунони ва ма[фуздории корт[о ва PIN-лифофа[о</t>
  </si>
  <si>
    <t>25.Кор бо шикоят[ои мизоxон</t>
  </si>
  <si>
    <t>5 доллари ИМА барои 1 шикоят</t>
  </si>
  <si>
    <t>мувофиrи банд[ои шартнома</t>
  </si>
  <si>
    <t>б) барои тайёр намудан ва ё фиристонидани [уxxат[ои борфиристb</t>
  </si>
  <si>
    <t>в) барои баргардонидани [уxxат[ои пардохт нашуда бе вексели rабулнашуда</t>
  </si>
  <si>
    <t>г) барои баргардонидани [уxxат[ои пардохт нашуда бо вексели rабулнашуда</t>
  </si>
  <si>
    <t>90 сомони +хароxоти почтавb ва юридикb</t>
  </si>
  <si>
    <t>0,25 % аз маблаu(min 90 сомонb
maх 900 сомонb)</t>
  </si>
  <si>
    <t>90 сомонb +хароxоти почтавb ва юридикb</t>
  </si>
  <si>
    <t xml:space="preserve">1. Равона намудан ба бонки пардохткунанда  номгeи чек[о бо чеки [исобии дигар бонк[о ва дохил намудани маблаuи дахлдорро бо [уxxати пардохт ба [исоби мизоx  ( барои [ар як номгe)
    </t>
  </si>
  <si>
    <t>б) Додани нусхаи  ордери хароxотb/воридотии хазинавb(1 дона)</t>
  </si>
  <si>
    <t>1. Амалиёт[о бо мизоxони бонк бо доллари ИМА</t>
  </si>
  <si>
    <t>3.Амалиёт[о бо мизоxони бонк бо  рубли русb ва дигар асъор[о</t>
  </si>
  <si>
    <t>Хариди асъори хориxb - бозори байнибонкb</t>
  </si>
  <si>
    <t>1. Хариди доллари ИМА дар бозори  байнибонкb</t>
  </si>
  <si>
    <t>2. Хариди Евро дар бозори  байнибонкb</t>
  </si>
  <si>
    <t>3. Хариди рубли русb ва дигар асъор[о дар бозори  байнибонкb</t>
  </si>
  <si>
    <t>мувофиrи муомилоти байнибонкb басташуда</t>
  </si>
  <si>
    <t>Хариди асъори хориxb - нуrта[ои мубодилаи асъори бонк</t>
  </si>
  <si>
    <t>1.  Фуруши доллари ИМА  бо воситаи мубодилаи асъори бонк</t>
  </si>
  <si>
    <t>3. Хариди рубли русb ва дигар асъор[о бо воситаи нуrта[ои мубодилаи асъори бонк</t>
  </si>
  <si>
    <t>1.Хариди  доллари ИМА  дар бозори дохили низомb</t>
  </si>
  <si>
    <t>2. Хариди  Евро  дар бозори дохили низомb</t>
  </si>
  <si>
    <t>аз рeи rурби муrарранамудаи  АИБ дар рeзи дохилшудаи дархости мизоx</t>
  </si>
  <si>
    <t>мувофиrи муомилоти дохили низомии басташуда</t>
  </si>
  <si>
    <t>Мубодилаи арзи хориxb ба арзи миллb (барои мизоxони бонк)</t>
  </si>
  <si>
    <t xml:space="preserve">2.Амалиёт[о бо мизоxони бонк бо  Евро </t>
  </si>
  <si>
    <t>Фуруши асъори хориxb - бозори байнибонкb</t>
  </si>
  <si>
    <t>1. Фуруши доллари ИМА дар бозори  байнибонкb</t>
  </si>
  <si>
    <t>2. Фуруши Евро дар бозори  байнибонкb</t>
  </si>
  <si>
    <t>3. Фуруши рубли русb ва дигар асъор[о дар бозори  байнибонкb</t>
  </si>
  <si>
    <t>2. Фуруши Евро  бо воситаи нуrта[ои мубодилаи асъори бонк</t>
  </si>
  <si>
    <t>3. Фуруши  рубли русb ва дигар асъор[о бо воситаи нуrта[ои мубодилаи асъори бонк</t>
  </si>
  <si>
    <t>Фуруши асъори хориxb  - бозори дохили низомb</t>
  </si>
  <si>
    <t>1. Фуруши доллари ИМА дар бозори дохили низомb</t>
  </si>
  <si>
    <t>2. Фуруши Евро дар бозори дохили низомb</t>
  </si>
  <si>
    <t>3. Фуруши рубли русb ва дигар асъор[о  дар бозори дохили низомb</t>
  </si>
  <si>
    <t>Иваз кардани асъори хориxии як номинал</t>
  </si>
  <si>
    <t>1. Иваз кардани пули наrди асъори хориxb бо арзиши гуногун:</t>
  </si>
  <si>
    <t xml:space="preserve">б)иваз кардани нишонди[анда[ои пули  арзишаш  калон ба майда  (барои [ар вараr, ки дар натиxаи мубодилаи нишонди[анда[ои пули дода шудааст) </t>
  </si>
  <si>
    <t>а)иваз кардани нишонди[анда[ои пули арзишаш майда ба калон (барои [ар вараr, ки барои мубодилаи нишонди[анда[ои пули rабул шудааст)</t>
  </si>
  <si>
    <t>Мубодилаи асъори хориxb арзиши исмии гуногун</t>
  </si>
  <si>
    <t>1. Мубодилаи пули наrд  бо асъори хориxb бо арзиши исмии гуногун:</t>
  </si>
  <si>
    <t>а) мубодилаи пул[ои ношоям ба коршоям дар як намуди асъор</t>
  </si>
  <si>
    <t xml:space="preserve">б) мубодила аз рeи дархости Мизоx  як арзиши исмии асъори хориxb  ба арзиши исмии дигар </t>
  </si>
  <si>
    <t xml:space="preserve"> нархи хариду фуруш  дар бозори байнибонкии арзи хориxb + 0,02% аз маблаu</t>
  </si>
  <si>
    <t>б) барои [исобдорb (дисконтикунонb) вексел</t>
  </si>
  <si>
    <t>аз рeи шарт[ои шартнома</t>
  </si>
  <si>
    <t>0,5 % аз маблаuи амалиёт</t>
  </si>
  <si>
    <t>1. Кушодани [исоби мукотибавb ва ба расмият даровардани шартнома[о оиди  муносибат[ои мукотибавb бо Бонк- респондент</t>
  </si>
  <si>
    <t>2.Хизматрасонии [исоби мукотибавии Бонк-респондент:</t>
  </si>
  <si>
    <t>а) пардохти абонентb дар [олати сифр будани меъёр аз рeи [исоби мукотибавb (дар 1 мо[)</t>
  </si>
  <si>
    <t xml:space="preserve">               - амалиёт[ои хазинавb</t>
  </si>
  <si>
    <t xml:space="preserve">               - амалиёт[ои бенакдинаи чекb</t>
  </si>
  <si>
    <t xml:space="preserve">               - амалиёт[ои [исоббаробаркунии байнибонкb</t>
  </si>
  <si>
    <t xml:space="preserve">               - мубодилаи асъори хориxb</t>
  </si>
  <si>
    <t>4.Пешни[одот аз рeи дархост[ои Банк-респондент:</t>
  </si>
  <si>
    <t>а)  корт[ои пластикии  Банк барои [исоби Банк-респондент</t>
  </si>
  <si>
    <t>в) нусхаи иrтибос аз  [исоб дар давраи муайян  (барои 1 иrтибос)</t>
  </si>
  <si>
    <t>б) иrтибос аз [исоб дар давраи муайян ( якум бор - аслb)</t>
  </si>
  <si>
    <t>г) нусхаи хуxxати пардохт барои иrтибос  аз [исоб (бори якум)</t>
  </si>
  <si>
    <t xml:space="preserve">д)нусхаи дуввуми хуxxат[ои пардохт барои иrтибос аз  [исоб (барои 1 дона)  </t>
  </si>
  <si>
    <t>0,03 % аз маблаu(min 30 сомонb
maх 450 сомонb)</t>
  </si>
  <si>
    <t>0,25 % аз маблаu(min 150 сомонb
maх 1500 сомонb)</t>
  </si>
  <si>
    <t>дар мувофаrа</t>
  </si>
  <si>
    <t>Маблаuи умумии а[д[о дар як рeз:</t>
  </si>
  <si>
    <t>3% аз маблаu (на кам аз 10 сомонb)</t>
  </si>
  <si>
    <t xml:space="preserve">2,5 %аз маблаu </t>
  </si>
  <si>
    <t xml:space="preserve">2,3 %аз маблаu </t>
  </si>
  <si>
    <t xml:space="preserve">2 % аз маблаu </t>
  </si>
  <si>
    <t>3. Пешни[од намудани восита[ои техникb барои пайвастшави ба  [исоби мукотибавb дар [олати истифодабарии низоми компютерb , ки аз хизматрасонии бонкb хориx шудаанд.</t>
  </si>
  <si>
    <t xml:space="preserve"> 0,3-1.0% аз маблаu</t>
  </si>
  <si>
    <t>1.0 % аз маблаu</t>
  </si>
  <si>
    <t>3,0 % аз маблаu</t>
  </si>
  <si>
    <t>з) гирифтани маълумот оиди 10 амалиёти охирин тариrи банкомат</t>
  </si>
  <si>
    <t xml:space="preserve">        - барои кушодани аккредитивb бо маблаuи пули таъминшуда ва ё бо кафолатномаи (у[дадории рамбурсии) бонки сеюм таъминшуда,  бо назардошти пардохт барои хабарномаи тариrи SWIFT равон мешуда</t>
  </si>
  <si>
    <t xml:space="preserve">в) пешни[од намудани вараrаи фоиз[ои [исобкардашуда аз рeи rарз </t>
  </si>
  <si>
    <r>
      <t xml:space="preserve">        - барои даровардани таuйирот ба шарт[ои аккредитив (барои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ар як  бастаи таuйирот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о)</t>
    </r>
  </si>
  <si>
    <t xml:space="preserve">        - барои номутобиrи[о дар [уxxат[о (барои [ар як номутобиrи), агар хуxxат[о аз тарафи XСК Агроинвестбонк тафтиш шуда бошад</t>
  </si>
  <si>
    <t xml:space="preserve">        - пардохт барои [ар як хабарномаи свифти (дар доираи аккредитив) 
</t>
  </si>
  <si>
    <t xml:space="preserve">        - барои беэътибор гардонидани аккредитив пеш аз му[лати эътибори он</t>
  </si>
  <si>
    <t xml:space="preserve">        - барои ого[кунии аккредитив ба бенефитсиар
</t>
  </si>
  <si>
    <t xml:space="preserve">        - барои илова намудани тасдиrот ба аккредитиви бо маблаuи пули
          таъминшуда</t>
  </si>
  <si>
    <t xml:space="preserve">        - барои илова намудани тасдиrот ба аккредитиви бо маблаuи пули
          таъминнашуда</t>
  </si>
  <si>
    <t xml:space="preserve">        - барои даровардани тагйирот ба шарт[ои аккредитив (барои дар як бастаи тагйирот[о)</t>
  </si>
  <si>
    <t xml:space="preserve">        - барои номутобиrи[о дар хуxxат[о (барои [ар як номутобиrи), агар 
         хуxxат[о аз тарафи ЧСК Агроинвестбонк тафтиш шуда бошад</t>
  </si>
  <si>
    <t>1.Пешни[оди акцепти бонкb ва ба расмият даровардани шартнома :</t>
  </si>
  <si>
    <t xml:space="preserve">в) бастани шартномаи гарав ва кушодани сурат[исоб оиди гарав </t>
  </si>
  <si>
    <t>д) ба расмият даровардани шартномаи rарзи барои пардохти rабулии пардохт</t>
  </si>
  <si>
    <t>3. Ташкили пардохти  интиrол[о бо та[лили дастии [уxxат[ои пардохт аз бонк[ои -респондент дохилшуда:</t>
  </si>
  <si>
    <t xml:space="preserve">а) пардохти [исоби чеки Бонк  дар дохили низоми АИБ </t>
  </si>
  <si>
    <t xml:space="preserve">а) гирифтани пули наrд бо сомонb: </t>
  </si>
  <si>
    <t xml:space="preserve">б) гирифтани пули наrд бо доллари ИМА </t>
  </si>
  <si>
    <t xml:space="preserve">  - бо тамоми намуд[ои дигар корт[о</t>
  </si>
  <si>
    <t>22. Мувофиr кардани муассисаи молияви барномаи агентии КАД :</t>
  </si>
  <si>
    <t>23. Амалиёт[о</t>
  </si>
  <si>
    <t xml:space="preserve">           б) чоп намудани PIN-лифофа[о </t>
  </si>
  <si>
    <t>2. Додани нусхаи хуxxати пардохти ё маълумотнома оиди интиrол (1 дона)</t>
  </si>
  <si>
    <t>1. Хариди доллари ИМА бо воситаи нуrта[ои мубодилаи асъори бонк</t>
  </si>
  <si>
    <t>2. Хариди Евро бо воситаи нукта[ои мубодилаи асъори бонк</t>
  </si>
  <si>
    <t>Харидории rоuаз[ои rиматнок - барои тиxорат</t>
  </si>
  <si>
    <t>2. Харидории rоuаз[ои rиматноки rарзb  - барои тиxорат</t>
  </si>
  <si>
    <t>Харидории rоuаз[ои rиматнок - барои фурeш</t>
  </si>
  <si>
    <t>2. Харидории rоuаз[ои rиматноки rарзb  - барои фурeш</t>
  </si>
  <si>
    <t>Харидории rоuаз[ои rиматнок - то мe[лати пардохт ниго[дошташуда</t>
  </si>
  <si>
    <t>2. Харидории rоuаз[ои rиматноки rарзb  - то мe[лати пардохт ниго[дошташуда</t>
  </si>
  <si>
    <t>ж) барои  пешни[оди вараrаи вексел</t>
  </si>
  <si>
    <t>к) барои сохторсозии муомилоти байналхалrи бо  вексел[о</t>
  </si>
  <si>
    <t>и) барои сохторсозии муомилоти локали бо  вексел[о</t>
  </si>
  <si>
    <t>Фурeши rоuаз[ои rиматнок - барои тиxорат</t>
  </si>
  <si>
    <t>2. Фурeши rоuаз[ои rиматноки rарзb  - барои тиxорат</t>
  </si>
  <si>
    <t>Фурeши rоuаз[ои rиматнок - барои фурeш</t>
  </si>
  <si>
    <t xml:space="preserve"> е)маълумотнома-тасдиrнома оиди ворид ё хориx шудани маблаu[ои пули  </t>
  </si>
  <si>
    <t xml:space="preserve">ж)  маълумотнома- тасдиrнома оиди надоштани rарз назди бонк </t>
  </si>
  <si>
    <t xml:space="preserve">з) маълумотнома оиди боздошт намудани андоз[о аз сарчашма[ои пардохт   </t>
  </si>
  <si>
    <t>и) хизматрасонии аз руи дарёфти маблаu ва rиммат[о</t>
  </si>
  <si>
    <t>5. Аз руи дархости Мизоx пешни[од намудани дафтарчаи чекии пули  барои [исоб</t>
  </si>
  <si>
    <t xml:space="preserve">6.Аз руи дархости Мизоx пешни[од намудани дафтарчаи чекии [исоббаробаркуни  барои [исоб </t>
  </si>
  <si>
    <t>а) пардохти абоненти дар холати сифр будани меъёр аз руи [исоби мукотибави (дар 1 мо[)</t>
  </si>
  <si>
    <t>б) пардохти абоненти дар [олати [исоб кардани фоиз[о барои [исоби мукотибави (дар 1 руз)</t>
  </si>
  <si>
    <t>в) пардохти якмаротиба дар [олати гузаронидани [ар як амалиёти бонки:</t>
  </si>
  <si>
    <t>4.Пешни[одот аз руи дархост[ои Банк-респондент:</t>
  </si>
  <si>
    <t>б) иrтибос аз [исоб дар давраи муайян ( якум бор - асл)</t>
  </si>
  <si>
    <t>г) нусхаи хуxxати пардохт барои иrтибос  аз   [исоб (бори якум)</t>
  </si>
  <si>
    <t>1. Кушодани [исоби мукотибави ва ба расмият даровардани шартнома оиди муносибат[ои мукотибави бо Бонк- респондент</t>
  </si>
  <si>
    <t>а) пардохти абоненти дар [олати сифр будани меъёр аз руи [исоби мукотибави (дар 1 мо[)</t>
  </si>
  <si>
    <t>3. Пешни[од намудани маблаuи техники барои иxозат додани [исоби мукотибави дар холати истифодабарии низоми компютери , ки аз хизматрасонии бонки хориx шудаанд.</t>
  </si>
  <si>
    <t>б) иrтибос аз хисоб дар давраи муайян ( якум бор - асл)</t>
  </si>
  <si>
    <t>1. Кушодани [исоби мукотибави ва ба расмият даровардани шартнома оиди [исоби бонки:</t>
  </si>
  <si>
    <t>а)  корт[ои пластикии  Банк  барои [исоби Банк-респондент</t>
  </si>
  <si>
    <t>Амалиёт[о аз рeи [исоб[ои  xойгиркуни[ои  мe[латноки  бонк[ои Тоxикистон , ки дар бонк кушодаанд</t>
  </si>
  <si>
    <t>1. Мувофикат кардани шарт[о ва ба расмият даровардани шартнома оиди xойгиркунии му[латнок бо дигар бонк[о</t>
  </si>
  <si>
    <t>1.  Мувофиrат кардани шарт[о ва ба расмият даровардани шартномаи xойгиркунии му[латнок   бо дигар бонк[о</t>
  </si>
  <si>
    <t>1.  Мувофикат кардани шарт[о  ва ба расмият даровардани шартнома оиди  xойгиркунии  му[латнок бо дигар бонк[о</t>
  </si>
  <si>
    <t xml:space="preserve">в) даровардани истило[ ба шартнома бо ташаббуси Мизоx </t>
  </si>
  <si>
    <t xml:space="preserve">                - [ангоми иxораи сейфи намуди A (32,0 см х 7,5 см)</t>
  </si>
  <si>
    <t xml:space="preserve">                - [ангоми иxораи сейфи намуди  В (32,0 см х 10,0 см)</t>
  </si>
  <si>
    <t xml:space="preserve">                - [ангоми иxораи сейфи намуди C (32,0 см х 15,0 см)</t>
  </si>
  <si>
    <t xml:space="preserve">                - [ангоми иxораи сейфи намуди D (32,0 см х 25,0 см)</t>
  </si>
  <si>
    <t xml:space="preserve">                - [ангоми иxораи сейфи намуди Е (32,0 см х 30,0 см)</t>
  </si>
  <si>
    <t>Rабули арзиш[о дар сейф[ои нига[дории умумb</t>
  </si>
  <si>
    <t xml:space="preserve">1.  Мувофиrат кардани шарт[о ва ба расмият даровардани шартнома бо мизоx оиди расонидани хизматрасонии сейфи, бо пардохти абоненти барои нига[дори дар 1 шабонаруз: </t>
  </si>
  <si>
    <t>2.Бо ташабуси Мизоx гирифтани арзиш[о аз  сейф[ои нигo[дории умуми барои тафтиш, rисман ё пурра гирифтани он[о ( пардохти як маротибаги- новобаста аз намуди сейф ва му[лати нигo[дори)</t>
  </si>
  <si>
    <t>3. Rабули арзиш[о барои ниго[дори шахсони юридики (пардохти соатбай)</t>
  </si>
  <si>
    <t>1. Пешни[од намудани хизматрасони оиди ташхизоти металл[ои rимматба[о ( барои  хар грамм)</t>
  </si>
  <si>
    <t>Rабули металл[ои rимматба[о дар Бонк барои нигo[дорb</t>
  </si>
  <si>
    <t xml:space="preserve">1.Мувофиrат кардани шарт[о ва ба расмият даровардани шартнома бо мизоx оиди нигo[дории металл[ои rимматба[о, бо баркароркунии пардохти абоненти барои нигo[дори дар 1 шабонаруз:  </t>
  </si>
  <si>
    <t>2. Бо ташабуси Мизоx гирифтани арзиш[ои металл[ои rимматнок аз анбори Бонк  барои тафтиш, rисман ё пурра гирифтани он[о ( пардохти як маротибаги- новобаста аз  му[лати нига[дори)</t>
  </si>
  <si>
    <t xml:space="preserve">д) аз руи дигар масъала[о, ки ба фаъолияти бонк  дахлдор аст </t>
  </si>
  <si>
    <t>а) дар намуди лои[аи хуxxат аз руи иншоот, ки барои нигo[дори  дар Бонк додаанд (барои 1 лои[а)</t>
  </si>
  <si>
    <t>0,02%  аз маблаuи тасдиrшуда</t>
  </si>
  <si>
    <t>аз рeи rурби мубодилаи АИБ дар рeзи  дохилшудаи дархости мизоx</t>
  </si>
  <si>
    <t>аз руи шарт[ои шартнома, на зиёда аз 1,5 % аз маблаuи пардохти якдаъфина</t>
  </si>
  <si>
    <r>
      <t>5. Пешни[оди барномаи</t>
    </r>
    <r>
      <rPr>
        <sz val="12"/>
        <color indexed="10"/>
        <rFont val="Times New Roman TAJIK"/>
        <family val="1"/>
        <charset val="204"/>
      </rPr>
      <t xml:space="preserve"> </t>
    </r>
    <r>
      <rPr>
        <sz val="12"/>
        <rFont val="Times New Roman TAJIK"/>
        <family val="1"/>
        <charset val="204"/>
      </rPr>
      <t>автоматикунонидаи</t>
    </r>
    <r>
      <rPr>
        <sz val="12"/>
        <color indexed="8"/>
        <rFont val="Times New Roman TAJIK"/>
        <family val="1"/>
        <charset val="204"/>
      </rPr>
      <t xml:space="preserve"> гузаронидани музди ме[нати кормандони ташкилот ва омeзонидани он[о дар доираи лои[аи музди ме[нат</t>
    </r>
  </si>
  <si>
    <t>а)  корт[ои пластикии  Бонк  барои хисоби Банк-респондент</t>
  </si>
  <si>
    <t>а)  корт[ои пластикии  Бонк барои хисоби Банк-респондент</t>
  </si>
  <si>
    <t>6.Гузаронидани пардохт[ои Мизоxон берун аз худуди кишвар (XТ) бо воситаи СВИФТ ё ТЕЛЕКС ба таври Экспрес-интиrол дар давоми 2 соат:</t>
  </si>
  <si>
    <t>а)  бо маблаuи пулb таъминшуда</t>
  </si>
  <si>
    <t>б) бе таъминоти пулb</t>
  </si>
  <si>
    <t>3.2. Пардохт мувофиrи кафолатнома</t>
  </si>
  <si>
    <t xml:space="preserve">3.3. Пардохт барои [ар як хабарномаи свифтb (дар доираи кафолатнома) </t>
  </si>
  <si>
    <t>в)додани пули наrд бо асъори миллb  бо  чеки пулb</t>
  </si>
  <si>
    <t>а) иваз кардани нишона[ои пулии арзишаш хурд ба калон ( барои [ар вараr, ки барои мубодилаи нишони пули  rабул шудааст)</t>
  </si>
  <si>
    <t>10% аз маблаu</t>
  </si>
  <si>
    <t>0,3% аз маблаu</t>
  </si>
  <si>
    <r>
      <t>4.Тасди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 xml:space="preserve"> намудани корти намунаи имзо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ва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у</t>
    </r>
    <r>
      <rPr>
        <sz val="12"/>
        <rFont val="Times New Roman Tj"/>
        <family val="1"/>
        <charset val="204"/>
      </rPr>
      <t>љљ</t>
    </r>
    <r>
      <rPr>
        <sz val="12"/>
        <rFont val="Times New Roman TAJIK"/>
        <family val="1"/>
        <charset val="204"/>
      </rPr>
      <t>ат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таъсис</t>
    </r>
    <r>
      <rPr>
        <sz val="12"/>
        <rFont val="Times New Roman Tj"/>
        <family val="1"/>
        <charset val="204"/>
      </rPr>
      <t>ї</t>
    </r>
  </si>
  <si>
    <t>2.70/3.50 доллари ИМА</t>
  </si>
  <si>
    <t>3.50/4.50 доллари ИМА</t>
  </si>
  <si>
    <t>5.00/6.50 доллари ИМА</t>
  </si>
  <si>
    <t>12.60/19.00 доллари ИМА</t>
  </si>
  <si>
    <t>18.60/28.00 доллари ИМА</t>
  </si>
  <si>
    <t>24.60/32.00 доллари ИМА</t>
  </si>
  <si>
    <r>
      <t>б) аз р</t>
    </r>
    <r>
      <rPr>
        <sz val="12"/>
        <rFont val="Times New Roman TAJIK"/>
        <family val="1"/>
        <charset val="204"/>
      </rPr>
      <t>e</t>
    </r>
    <r>
      <rPr>
        <sz val="12"/>
        <rFont val="Times New Roman"/>
        <family val="1"/>
        <charset val="204"/>
      </rPr>
      <t>и смарт-корт</t>
    </r>
    <r>
      <rPr>
        <sz val="12"/>
        <rFont val="Times New Roman TAJIK"/>
        <family val="1"/>
        <charset val="204"/>
      </rPr>
      <t>[</t>
    </r>
    <r>
      <rPr>
        <sz val="12"/>
        <rFont val="Times New Roman"/>
        <family val="1"/>
        <charset val="204"/>
      </rPr>
      <t>о,мў</t>
    </r>
    <r>
      <rPr>
        <sz val="12"/>
        <rFont val="Times New Roman Tj"/>
        <family val="1"/>
        <charset val="204"/>
      </rPr>
      <t>њ</t>
    </r>
    <r>
      <rPr>
        <sz val="12"/>
        <rFont val="Times New Roman"/>
        <family val="1"/>
        <charset val="204"/>
      </rPr>
      <t>лати эътибор 2 сол/3 сол:</t>
    </r>
  </si>
  <si>
    <t>4.50/8.50 доллари ИМА</t>
  </si>
  <si>
    <t>7.00/13.00 доллари ИМА</t>
  </si>
  <si>
    <t>16.00/25.50 доллари ИМА</t>
  </si>
  <si>
    <t>22.00/36.00 доллари ИМА</t>
  </si>
  <si>
    <t>30.00/42.00 доллари ИМА</t>
  </si>
  <si>
    <r>
      <t xml:space="preserve">                      - корти дохилии "Корти Милл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>"</t>
    </r>
  </si>
  <si>
    <r>
      <t>мувофи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и шартнома</t>
    </r>
  </si>
  <si>
    <t>2.50 доллари ИМА</t>
  </si>
  <si>
    <r>
      <t xml:space="preserve">                      - </t>
    </r>
    <r>
      <rPr>
        <sz val="12"/>
        <color indexed="8"/>
        <rFont val="Times New Roman Tj"/>
        <family val="1"/>
        <charset val="204"/>
      </rPr>
      <t>њ</t>
    </r>
    <r>
      <rPr>
        <sz val="12"/>
        <color indexed="8"/>
        <rFont val="Times New Roman TAJIK"/>
        <family val="1"/>
        <charset val="204"/>
      </rPr>
      <t>ама намуди корт</t>
    </r>
    <r>
      <rPr>
        <sz val="12"/>
        <color indexed="8"/>
        <rFont val="Times New Roman Tj"/>
        <family val="1"/>
        <charset val="204"/>
      </rPr>
      <t>њ</t>
    </r>
    <r>
      <rPr>
        <sz val="12"/>
        <color indexed="8"/>
        <rFont val="Times New Roman TAJIK"/>
        <family val="1"/>
        <charset val="204"/>
      </rPr>
      <t>ои пардохт</t>
    </r>
    <r>
      <rPr>
        <sz val="12"/>
        <color indexed="8"/>
        <rFont val="Times New Roman Tj"/>
        <family val="1"/>
        <charset val="204"/>
      </rPr>
      <t>ї</t>
    </r>
  </si>
  <si>
    <t>10.00 доллари ИМА</t>
  </si>
  <si>
    <t>г) интиrоли маблаu аз корт ба корт барои як доранда(Р2Р)</t>
  </si>
  <si>
    <t>д) интиrоли маблаu аз корт ба корт барои дорандагони гуногун(Р2Р)</t>
  </si>
  <si>
    <t>е)ворид намудани маблаu ба сурат[исоби корти пластикb ба воситаи НДН-[ои бонк</t>
  </si>
  <si>
    <r>
      <t xml:space="preserve">                      - корти дохилии "Корти Милл</t>
    </r>
    <r>
      <rPr>
        <sz val="12"/>
        <color indexed="8"/>
        <rFont val="Times New Roman Tj"/>
        <family val="1"/>
        <charset val="204"/>
      </rPr>
      <t>ї</t>
    </r>
    <r>
      <rPr>
        <sz val="12"/>
        <color indexed="8"/>
        <rFont val="Times New Roman TAJIK"/>
        <family val="1"/>
        <charset val="204"/>
      </rPr>
      <t>"</t>
    </r>
  </si>
  <si>
    <t>2.0 % аз маблаu</t>
  </si>
  <si>
    <r>
      <t>11.Насби хизматрасонии "SMS-</t>
    </r>
    <r>
      <rPr>
        <sz val="12"/>
        <color indexed="8"/>
        <rFont val="Times New Roman"/>
        <family val="1"/>
        <charset val="204"/>
      </rPr>
      <t>b</t>
    </r>
    <r>
      <rPr>
        <sz val="12"/>
        <color indexed="8"/>
        <rFont val="Times New Roman TAJIK"/>
        <family val="1"/>
        <charset val="204"/>
      </rPr>
      <t>anking"</t>
    </r>
  </si>
  <si>
    <r>
      <t>13.</t>
    </r>
    <r>
      <rPr>
        <sz val="12"/>
        <color indexed="8"/>
        <rFont val="Times New Roman TAJIK"/>
        <family val="1"/>
        <charset val="204"/>
      </rPr>
      <t>Генерация намудани корт[ои виртуалb тариrи</t>
    </r>
    <r>
      <rPr>
        <sz val="12"/>
        <color indexed="8"/>
        <rFont val="Times New Roman"/>
        <family val="1"/>
        <charset val="204"/>
      </rPr>
      <t xml:space="preserve"> хизматрасонии"Internet-banking"/"Mobile-banking" бо </t>
    </r>
    <r>
      <rPr>
        <sz val="12"/>
        <color indexed="8"/>
        <rFont val="Times New Roman TAJIK"/>
        <family val="1"/>
        <charset val="204"/>
      </rPr>
      <t>муддати се мо[</t>
    </r>
  </si>
  <si>
    <r>
      <t>14</t>
    </r>
    <r>
      <rPr>
        <sz val="12"/>
        <color indexed="8"/>
        <rFont val="Times New Roman Taj"/>
        <family val="1"/>
        <charset val="204"/>
      </rPr>
      <t>.Иваз</t>
    </r>
    <r>
      <rPr>
        <sz val="12"/>
        <color indexed="8"/>
        <rFont val="Times New Roman TAJIK"/>
        <family val="1"/>
        <charset val="204"/>
      </rPr>
      <t xml:space="preserve"> намудани PIN-рамз барои хизматрасонии </t>
    </r>
    <r>
      <rPr>
        <sz val="12"/>
        <color indexed="8"/>
        <rFont val="Times New Roman"/>
        <family val="1"/>
        <charset val="204"/>
      </rPr>
      <t xml:space="preserve"> "Internet-banking"/"Mobile-banking"</t>
    </r>
  </si>
  <si>
    <t>982_04</t>
  </si>
  <si>
    <t>4.Тайёр намудани супоришномаи пардохтї ба мизољ</t>
  </si>
  <si>
    <t xml:space="preserve">                                    ТАСДИR КАРДА ШУДААСТ</t>
  </si>
  <si>
    <t>4. Rабули арзиш[о барои ниго[дори аз ташкилот[ои молиявии хурд ва дигар бонк[о(пардохти соатбай)</t>
  </si>
  <si>
    <t>921_01</t>
  </si>
  <si>
    <t>921_02</t>
  </si>
  <si>
    <t>921_03</t>
  </si>
  <si>
    <t>Филиали вилояти Сугд</t>
  </si>
  <si>
    <t>Намуди хизматрасони</t>
  </si>
  <si>
    <t>№р/т</t>
  </si>
  <si>
    <t>Пешниход аз сохтор</t>
  </si>
  <si>
    <t>Мудирияти амалиётии №1</t>
  </si>
  <si>
    <t>1.Додани пули наrд аз [исоби rарз</t>
  </si>
  <si>
    <t xml:space="preserve">Мудирияти бонкдории корпоративb </t>
  </si>
  <si>
    <r>
      <t>2.00 сомон</t>
    </r>
    <r>
      <rPr>
        <sz val="12"/>
        <rFont val="Times New Roman Tj"/>
        <family val="1"/>
        <charset val="204"/>
      </rPr>
      <t>ї барои њар як сањифа</t>
    </r>
  </si>
  <si>
    <r>
      <t>10.00 сомон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барои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ар як имзо</t>
    </r>
  </si>
  <si>
    <t>Тарофаи чори(сомони)</t>
  </si>
  <si>
    <t>Тарофаи нав(сомони)</t>
  </si>
  <si>
    <t>0.1% аз маблаг (min 400 сомони)</t>
  </si>
  <si>
    <t>0.1% аз маблаг (min 500 сомони)</t>
  </si>
  <si>
    <t xml:space="preserve">б) Хизматрасонии аккредитиви содироти, ки ба фоидаи резидентони  Xум[урии Тоxикистон кушода шудаанд: </t>
  </si>
  <si>
    <t>0.1% аз маблаг (min 150 сомони maх 600 сомони)</t>
  </si>
  <si>
    <t>0.1% аз маблаг (min 200 сомони maх 800 сомони)</t>
  </si>
  <si>
    <t>мувофики шартнома (min 200 сомони)</t>
  </si>
  <si>
    <t>мувофики шартнома (min 300 сомони)</t>
  </si>
  <si>
    <t>0.1% аз бакияи карз</t>
  </si>
  <si>
    <t xml:space="preserve">1.  Пешкаш кардани таx[изотхои техникb [ангоми истифодабарb аз низоми хизматрасонии фосилавb, ки дар бонк истифода мешавад </t>
  </si>
  <si>
    <t>б) омўзиши аввалаи кормандони Мизоx оиди истифодабарии низом</t>
  </si>
  <si>
    <t xml:space="preserve">г) истифодабарии имконият[ои хизматрасонии низом </t>
  </si>
  <si>
    <r>
      <t xml:space="preserve">е) иваз намудани таx[изоти </t>
    </r>
    <r>
      <rPr>
        <sz val="12"/>
        <rFont val="Times New Roman"/>
        <family val="1"/>
        <charset val="204"/>
      </rPr>
      <t xml:space="preserve">USB </t>
    </r>
    <r>
      <rPr>
        <sz val="12"/>
        <rFont val="Times New Roman TAJIK"/>
        <family val="1"/>
        <charset val="204"/>
      </rPr>
      <t xml:space="preserve"> хангоми корношоям гардидан ва ё гум кардани он  </t>
    </r>
  </si>
  <si>
    <r>
      <t xml:space="preserve">д) азнавкунии реxавии (uайриреxавb) сертификат, имзои электронb - раrамb бе пешни[оди таx[изоти нави </t>
    </r>
    <r>
      <rPr>
        <sz val="12"/>
        <rFont val="Times New Roman"/>
        <family val="1"/>
        <charset val="204"/>
      </rPr>
      <t xml:space="preserve">USB  </t>
    </r>
  </si>
  <si>
    <r>
      <t xml:space="preserve">ж) пешкаш намудани сертификати имзои электронb-раrамии иловагb бе пешни[одоти таx[изоти нави </t>
    </r>
    <r>
      <rPr>
        <sz val="12"/>
        <rFont val="Times New Roman"/>
        <family val="1"/>
        <charset val="204"/>
      </rPr>
      <t>USB</t>
    </r>
  </si>
  <si>
    <r>
      <t xml:space="preserve">в) пешкаш кардани калиди бехатарb дар таx[изоти махсусгардониддашудаи </t>
    </r>
    <r>
      <rPr>
        <sz val="12"/>
        <rFont val="Times New Roman"/>
        <family val="1"/>
        <charset val="204"/>
      </rPr>
      <t>USB</t>
    </r>
    <r>
      <rPr>
        <sz val="12"/>
        <rFont val="Times New Roman TAJIK"/>
        <family val="1"/>
        <charset val="204"/>
      </rPr>
      <t xml:space="preserve"> бо [амxоягии имзои электронb - раrамb барои Мизоx</t>
    </r>
  </si>
  <si>
    <t>а) пайвастшавии аввалаи  Мизољ ба низоми Интернет - Бонк</t>
  </si>
  <si>
    <t>а) пайвастшавии аввалаи Мизоx ба низоми Интернет - Бонк</t>
  </si>
  <si>
    <t xml:space="preserve">в) пешкаш кардани калиди бехатарї дар таљњизоти махсусгардонидашудаи USB  </t>
  </si>
  <si>
    <t>ж) пешкаш намудани сертификати имзои электронї - раќамии иловагї  бе пешнињоди таљњизоти нави USB</t>
  </si>
  <si>
    <t>б) маълумотнома - тасдикнома оиди бакияи суратхисоби мизоч сектори чакана - шахсони воrеb</t>
  </si>
  <si>
    <t>а) бо асъори миллb</t>
  </si>
  <si>
    <t>б) бо асъори хориxb (аз номи худ ба номи худ)</t>
  </si>
  <si>
    <t xml:space="preserve">1. Пардохти маблаu[ои пули бе кушодани сурат[исоб                                         </t>
  </si>
  <si>
    <t>а) бо асъори милли</t>
  </si>
  <si>
    <t>б) бо асъори хориxb (аз номи худ ба худ)</t>
  </si>
  <si>
    <t>8.00/13.00 доллари ИМА</t>
  </si>
  <si>
    <t>21.00/25.50 доллари ИМА</t>
  </si>
  <si>
    <t>31.00/36.00 доллари ИМА</t>
  </si>
  <si>
    <t>37.00/42.00 доллари ИМА</t>
  </si>
  <si>
    <t>00.00 доллари ИМА</t>
  </si>
  <si>
    <t>6.1 Гузаронидани амалиёт[о бо корт[ои пардохтии XСК "Агроинвестбонк" дар банкомат ва НДН-[ои бонк[ои шарики XCК "Агроинвестбонк" (амалиёт[ои дохилинизомb);</t>
  </si>
  <si>
    <t>а) гирифтани пули наrд:</t>
  </si>
  <si>
    <t xml:space="preserve">                      -корти локалии "Корти Миллb"</t>
  </si>
  <si>
    <t xml:space="preserve">                      -корти локалии "КАД"</t>
  </si>
  <si>
    <t xml:space="preserve">                      - корти MasterCard Standard/MasterCard Business</t>
  </si>
  <si>
    <t>в) гирифтани маълумотнома оиди баrияи [исоб</t>
  </si>
  <si>
    <t>0.10 доллари ИМА</t>
  </si>
  <si>
    <t>0.5% аз маблаu</t>
  </si>
  <si>
    <t>0.8% аз маблаu</t>
  </si>
  <si>
    <t>1% аз маблаu</t>
  </si>
  <si>
    <t>а) корт[о бо хати магнитb, мe[лати эътибор 1 сол/2сол</t>
  </si>
  <si>
    <t xml:space="preserve">                      - корти локалии "Корти Миллb"</t>
  </si>
  <si>
    <t>в) дар ча[орчeбаи лои[аи музди маош, корт[о бо хати магнитb, мe[лати эътибор 3 сол:</t>
  </si>
  <si>
    <t xml:space="preserve">мувофики шартнома </t>
  </si>
  <si>
    <t>3. Пардохти иловагb барои барориши фаврии корти пардохтb (дар давоми рeзи амалиётb-бе назардошти бурда расонидан ба во[иди сохтории минтаrавии Бонк):</t>
  </si>
  <si>
    <t xml:space="preserve">                      - бо кортхои барои фоизи депозитхо пешни[одшаванда</t>
  </si>
  <si>
    <t xml:space="preserve">                       - бо тамоми намуд[ои дигар корт[о</t>
  </si>
  <si>
    <t xml:space="preserve">                      - бо корт[ои барои фоизи депозит[о пешни[одшаванда</t>
  </si>
  <si>
    <t>0.03%аз маблаг,(min 0.10  доллари ИМА)</t>
  </si>
  <si>
    <t>0.1% аз маблаг (min 0.10 доллари ИМА)</t>
  </si>
  <si>
    <t>0.3% аз маблаг (min 0.11 доллари ИМА)</t>
  </si>
  <si>
    <t>8.Гирифтани пули наrд бо корт[ои пардохтии  дигар бонк[о дар НДН -[ои бонк;</t>
  </si>
  <si>
    <t>8.Гирифтани пули наrд бо корт[ои пардохтии  Шарик[ои Агроинвестбонк  дар банкомат[ои Агроинвестбонк;</t>
  </si>
  <si>
    <t>9. Гузаронидани пардохт аз рeи [исоби кортb бо супориши дорандаи он</t>
  </si>
  <si>
    <t xml:space="preserve">2.50 доллари ИМА </t>
  </si>
  <si>
    <t>16. Омодакунии такрории рельефи тарафи асосии корт[о</t>
  </si>
  <si>
    <t xml:space="preserve">17. Зиёд намудани меъёри шабонарeзии хароxот барои сурат[исоби кортb </t>
  </si>
  <si>
    <t>18. Пешни[оди вараrаи [исоби кортb ба таври коuазb</t>
  </si>
  <si>
    <t>19. Пешни[оди [армо[аи вараrаи сута[исоб ба дорандаи он  тавассути е-mail</t>
  </si>
  <si>
    <t xml:space="preserve">20.а) Uайрифаъол гардонидани корти пардохтb бо дархости дорандаи он (муроxиати да[онb ва ё хаттb) </t>
  </si>
  <si>
    <t>б) Аз нав фаъол гардонидани корти пардохтb бо дархости дорандаи он</t>
  </si>
  <si>
    <t xml:space="preserve">  а) амалиёт[ои гузаронидашуда дар шабакаи терминалии бонк на зиёда аз 100 сомонb </t>
  </si>
  <si>
    <t xml:space="preserve"> б) амалиёт[ои гузаронидашуда дар шабаки терминалии бонк зиёда аз 100 сомонb</t>
  </si>
  <si>
    <t xml:space="preserve">4.00 доллари ИМА </t>
  </si>
  <si>
    <t xml:space="preserve">10.00 доллари ИМА </t>
  </si>
  <si>
    <t>в) амалиёт[ои гузаронидашуда бо терминалхои дигар бонк[о</t>
  </si>
  <si>
    <t>г) дастрас намудани навори видеои</t>
  </si>
  <si>
    <t xml:space="preserve">3.00 доллари ИМА </t>
  </si>
  <si>
    <t>21.1 Баrайд гирифтани корти VISA дар рeйхати стоп-лист ба муддати як мо[</t>
  </si>
  <si>
    <t xml:space="preserve">30.00 доллари ИМА </t>
  </si>
  <si>
    <t>21.2 Ба rайд гирифтани корти МС дар рeйхати стоп-лист ба муддати ду [афта</t>
  </si>
  <si>
    <t xml:space="preserve">26.00 доллари ИМА </t>
  </si>
  <si>
    <t>Тарафа[о барои муассиса[ои молиявb-Шарикони бонк, Барномаи агентии КАД</t>
  </si>
  <si>
    <t>22. Мувофиr кардани муассисаи молияви ба барномаи агентии КАД :</t>
  </si>
  <si>
    <t>а) Ташкил ва ба ро[ мондани муассисаи молиявb оиди барориш ва химатрасонии корт[ои пардохтb (лои[аи дохилии КАД), баrайдгирb ва дастрасb (раrами мушахаххаси бонкb, як баста корb бо дастрасии фосилавb ба барномаи фронт-офисии FIMI, ду басти корb бо дастрасb ба барномаи бэк-офисии TW CMS)</t>
  </si>
  <si>
    <t>б) пешбурд ва дастгирии технологиии фаъолияти муассисаи молиявb</t>
  </si>
  <si>
    <t>е) пешни[оди таъминоти барномавb барои ПОС-терминал[о ва насб кардани он</t>
  </si>
  <si>
    <t>300.00 доллари ИМА</t>
  </si>
  <si>
    <t>900.00 доллари ИМА солона</t>
  </si>
  <si>
    <t xml:space="preserve"> -баrайгирии банкомат (Cash In) дар пойго[и маълумот барои 1-адад</t>
  </si>
  <si>
    <t>200.00 доллари ИМА</t>
  </si>
  <si>
    <t>600.00 доллари ИМА</t>
  </si>
  <si>
    <t xml:space="preserve"> -баrайгирии банкомат (Cash In+Cash Out) дар пойго[и маълумот барои 1-адад</t>
  </si>
  <si>
    <t>г) таuийрди[ии параметр[ои банкомат дар пойго[и маълумот (ID-и банкомат, протоколи пайвастшавb, суроuа[ои коммуниникатсиониb)</t>
  </si>
  <si>
    <t>50.00 доллари ИМА барои 1-адад</t>
  </si>
  <si>
    <t>д) баrайд гирифтани POS-терминал</t>
  </si>
  <si>
    <t>80.00 доллари ИМА барои 1-адад</t>
  </si>
  <si>
    <t>100.00 доллари ИМА барои 1-адад</t>
  </si>
  <si>
    <t>ж) пешни[оди таъминоти барномави барои ATM ва насб кардани он</t>
  </si>
  <si>
    <t>2500.00 доллари ИМА барои 1-адад</t>
  </si>
  <si>
    <t>з) дастрасии фосилавb ба барномаи фронт-офисии FIMI, пайвастшавb ва мушаххасткунонии xои корb (як xои кор [ангоми пайвастшавии ташкилотb rарзb пешни[од мегардад).</t>
  </si>
  <si>
    <t>200.00 доллари ИМА барои 1-адад</t>
  </si>
  <si>
    <t>к) дастрасb ба барномаи бэк-офисии TW CMS, пайвастшавb ва мушаххаскунонии xои кор (ду xои кор [ангоми пайвастшавии ташкилоти rарзb пешни[од мегардад)</t>
  </si>
  <si>
    <t>400.00 доллари ИМА барои 1-адад</t>
  </si>
  <si>
    <t>л) дохил кардани таuийрот ба [уrуr[ои истифодабаранда (CMS.FIMI)</t>
  </si>
  <si>
    <t>10.00 доллари ИМА барои 1 маротиба муроxиат кардан</t>
  </si>
  <si>
    <t>м) аз нав тайёр кардани калиди рамзгузории махфb барои банкомат ва ё РОS-терминал</t>
  </si>
  <si>
    <t>3.00 доллари ИМА барои 1-адад</t>
  </si>
  <si>
    <t>а) Анxом додани протесесингикунонии амалиёт[ои эммисионие, ки бо истифодаи корт[ои пардохтии Шарик тавассути банкомат[о, Нуrта[ои савдо ва хизматрасонb сурат мегиранд (дар шабакаи дигар бонк[о):</t>
  </si>
  <si>
    <t xml:space="preserve"> -дар банкомат[о ва НДН</t>
  </si>
  <si>
    <t>0.20% аз маблаuи амалиёт</t>
  </si>
  <si>
    <t xml:space="preserve"> -дар НСХ</t>
  </si>
  <si>
    <t>0.15% аз маблаuи амалиёт</t>
  </si>
  <si>
    <t>б) Анxом додани протсессингикунонии амалиёт[ои элвайрангb дар банкомат[о, Нуrта[ои додани наrдина ва дар Нуrта[ои савдо ва хизматрасоние, ки бо Шарик шартнома бастаанд:</t>
  </si>
  <si>
    <t xml:space="preserve"> - амалиёт[ои On-вanк (корт[ои Бонк дар шабакаи Бонк)</t>
  </si>
  <si>
    <t>0.05% аз маблаuи амалиёт</t>
  </si>
  <si>
    <t>0.10% аз маблаuи амалиёт</t>
  </si>
  <si>
    <r>
      <t xml:space="preserve">в) дархости баrия (Вalancе </t>
    </r>
    <r>
      <rPr>
        <sz val="12"/>
        <color indexed="8"/>
        <rFont val="Terminal"/>
        <family val="3"/>
        <charset val="255"/>
      </rPr>
      <t>inguiry)</t>
    </r>
  </si>
  <si>
    <t>г) пайвастшави ба SMS-банкинг барои [ар як мизоx</t>
  </si>
  <si>
    <t xml:space="preserve">д) интиrоли маблаu аз корт ба корт/аз [исоб ба [исоб </t>
  </si>
  <si>
    <t>е) ворид намудани маблаu ба сурат[исоби корти пластикb ба воситаи НДН-[о</t>
  </si>
  <si>
    <t>0.10 % аз маблаu</t>
  </si>
  <si>
    <t xml:space="preserve">                        - дар пластики Шарик</t>
  </si>
  <si>
    <t xml:space="preserve">0.80 доллари ИМА </t>
  </si>
  <si>
    <t xml:space="preserve">                        - дар пластики Бонк (КАД)</t>
  </si>
  <si>
    <t xml:space="preserve">2.20 доллари ИМА </t>
  </si>
  <si>
    <t xml:space="preserve">                         - PIN-лифофаи Шарик</t>
  </si>
  <si>
    <t xml:space="preserve">0.30 доллари ИМА </t>
  </si>
  <si>
    <t xml:space="preserve">0.45 доллари ИМА </t>
  </si>
  <si>
    <t xml:space="preserve">           в) ба[исобгирb ва ма[фуздории масъулиятноки корт</t>
  </si>
  <si>
    <t xml:space="preserve">           д) му[осираи корт</t>
  </si>
  <si>
    <t xml:space="preserve">           г) пардохти иловагb барои барориши фаврии корти пардохтb (дар давоми рeзи амалиётb)</t>
  </si>
  <si>
    <t xml:space="preserve">8.00 доллари ИМА </t>
  </si>
  <si>
    <t>26. Комиссияи мансуббуда</t>
  </si>
  <si>
    <t xml:space="preserve"> а) Комиссияи мансуббуда ба XСК "Агроинвестбонк" оид ба додани пули наrд, ки бо истифодаи корт[ои КАД-и Шарик дар  Нуrта[ои додани наrдинаи Бонк амалb шудааст </t>
  </si>
  <si>
    <t xml:space="preserve"> б) Комиссияи мансуббуда ба XСК "Агроинвестбонк" оид ба амалиёт[ои корт[ои дигар Бонк[о, ки дар Нуrта[ои савдо ва хизматрасонии Шарик амалb гаштаанд.</t>
  </si>
  <si>
    <t xml:space="preserve"> в) Комиссияи мансуббуда ба Шарик оид ба додани пули наrд, ки бо истифода аз корт[ои дигар бонк[о дар банкомат[о ва Нуrта[ои додани наrдинаи Шарик амалb шудаанд</t>
  </si>
  <si>
    <t xml:space="preserve"> г) Комиссияи мансуббуда ба Шарик оид ба амалиёт[ои бо истифода аз корт[ои КАД-и Шарик дар Нуrта[ои савдо ва хизматрасонии дигар бонк[о амалb шудаанд.</t>
  </si>
  <si>
    <t xml:space="preserve">Барономаи агентии Бонк бо низом[ои байналмиллалb </t>
  </si>
  <si>
    <t>27. Хизматрасони[ои консалтангb оид ба масъала[ои корт[ои пардохтb  бо низом[ои байналмиллалb (барои [ар як низом як маротиба)</t>
  </si>
  <si>
    <t xml:space="preserve">1500.00 доллари ИМА </t>
  </si>
  <si>
    <t>28. Барномаи агентии Бонк бо низом[ои байналмиллалb:</t>
  </si>
  <si>
    <t xml:space="preserve"> а) Ташкил ва дастгирии ташкилоти молиявb оиди барориш ва хизматрасонии корт[ои пардохтb (лои[аи НБП), баrайдгирb ва дастрасb раrами мушаххаси бонкb, як басти корb бо дастрасии фосилавb ба барномаи фрон-офисии FIMI, ду басти корb бо дастрасb ба барномаи бэк-офисии TW CMS)</t>
  </si>
  <si>
    <t>17000.00 доллари ИМА</t>
  </si>
  <si>
    <t xml:space="preserve"> б) Пешбурд ва дастгирии технологии фаъолияти Шарик</t>
  </si>
  <si>
    <t>3060.00 доллари ИМА/[ар сола</t>
  </si>
  <si>
    <t xml:space="preserve"> д) баrайд гирифтани POS-терминал</t>
  </si>
  <si>
    <t xml:space="preserve"> е) пешни[оди таъминоти барномавb барои ПОС-терминал[о ва насб кардани он</t>
  </si>
  <si>
    <t xml:space="preserve"> ж) пешни[оди таъминоти барномави барои ATM ва насб кардани он</t>
  </si>
  <si>
    <t xml:space="preserve"> з) дастрасии фосилавb ба барномаи фронт-офисии FIMI, пайвастшавb ва мушаххасткунонии xои корb (як xои кор [ангоми пайвастшавии ташкилотb rарзb пешни[од мегардад).</t>
  </si>
  <si>
    <t xml:space="preserve"> к) дастрасb ба барномаи бэк-офисии TW CMS, пайвастшавb ва мушаххаскунонии xои кор (ду xои кор [ангоми пайвастшавии ташкилоти rарзb пешни[од мегардад)</t>
  </si>
  <si>
    <t xml:space="preserve"> л) дохил кардани таuийрот ба [уrуr[ои истифодабаранда (CMS.FIMI)</t>
  </si>
  <si>
    <t xml:space="preserve"> м) аз нав тайёр кардани калиди рамзгузории махфb барои банкомат ва ё РОS-терминал</t>
  </si>
  <si>
    <t>29.Амалиёт[о</t>
  </si>
  <si>
    <t>а) Анxом додани протесесингикунонии амалиёт[ои эммисионие, ки бо истифодаи корт[ои пардохтии Иниститути молиявb тавассути банкомат[о, Нуrта[ои савдо ва хизматрасонb сурат мегиранд (дар шабакаи дигар бонк[о):</t>
  </si>
  <si>
    <t>30.Шахсикунони ва ма[фуздории корт[о ва PIN-лифофа[о</t>
  </si>
  <si>
    <t xml:space="preserve">                        - дар пластики Шарик бо хати магнитb</t>
  </si>
  <si>
    <t xml:space="preserve">                        - дар пластики чипдории Шарик</t>
  </si>
  <si>
    <t xml:space="preserve">1.40 доллари ИМА </t>
  </si>
  <si>
    <t xml:space="preserve">0.60 доллари ИМА </t>
  </si>
  <si>
    <t xml:space="preserve">           в) ба[исобгирb ва ма[фуздории  корт</t>
  </si>
  <si>
    <t xml:space="preserve">                        - пластики Шарик барои 1 адад дар 1 сол</t>
  </si>
  <si>
    <t>б) Анxом додани протсессингикунонии амалиёт[ои элвайрангb дар банкомат[о, Нуrта[ои додани наrдина ва дар Нуrта[ои савдо ва хизматрасоние, ки бо Шарик  шартнома бастаанд:</t>
  </si>
  <si>
    <t xml:space="preserve">                        - PIN-лифофаи Шарик барои 1 адад дар 1 сол</t>
  </si>
  <si>
    <t xml:space="preserve">                        - корт[о бо хат[ои магнитb</t>
  </si>
  <si>
    <t xml:space="preserve">                        - корт[ои чипдор</t>
  </si>
  <si>
    <t xml:space="preserve">14.00 доллари ИМА </t>
  </si>
  <si>
    <t>31. Комиссияи XСК "Агроинвестбонк" барои амалиёт[ои берунии бароришb бо истифодаи корт[ои пардохтии VISA ва МС-и Шарик</t>
  </si>
  <si>
    <t>1.05% аз маблаuи амалиёт</t>
  </si>
  <si>
    <t>Номгeи ма[сулот[ои бонкb ва хизматрасонb, ки [ангоми татбиrи он[о комиссия ба фоидаи Бонк  [исоб карда мешавад.</t>
  </si>
  <si>
    <t>мувофиrи амалиёт[ои дар биржаи фонди басташуда</t>
  </si>
  <si>
    <t>100_04</t>
  </si>
  <si>
    <t>100_01</t>
  </si>
  <si>
    <t>100_02</t>
  </si>
  <si>
    <t>100_03</t>
  </si>
  <si>
    <t>Амонатбонк</t>
  </si>
  <si>
    <t>0.2% аз маблаг мин.150 сомони</t>
  </si>
  <si>
    <t>0.1% мин.100 сомони</t>
  </si>
  <si>
    <t>0.3-1.5</t>
  </si>
  <si>
    <t>0.2-3.0%</t>
  </si>
  <si>
    <t>0.5-2.0%</t>
  </si>
  <si>
    <t>0.1-0.5%</t>
  </si>
  <si>
    <t>0.1%-1%(мин.3.10сомони)</t>
  </si>
  <si>
    <t>50 доллар</t>
  </si>
  <si>
    <t>25 доллар</t>
  </si>
  <si>
    <t>7 доллар</t>
  </si>
  <si>
    <t>2.0/4.00</t>
  </si>
  <si>
    <t>1.5-2.0%</t>
  </si>
  <si>
    <t>1.6% мин.4.0$</t>
  </si>
  <si>
    <t>1.7% мин.4.0$</t>
  </si>
  <si>
    <t>то 0.5%</t>
  </si>
  <si>
    <t>0.8-3.0 сомони</t>
  </si>
  <si>
    <t>185 сомони</t>
  </si>
  <si>
    <t>120 сомони</t>
  </si>
  <si>
    <t>Рамзи хизмат-расонb</t>
  </si>
  <si>
    <t>Рамзи ма[су-лоти бонкb</t>
  </si>
  <si>
    <t>202_01</t>
  </si>
  <si>
    <t>200_01</t>
  </si>
  <si>
    <t>200_02</t>
  </si>
  <si>
    <t>280_01</t>
  </si>
  <si>
    <t>280_02</t>
  </si>
  <si>
    <t xml:space="preserve">2.2. Хабардор намудани таuйироти ба шарт[ои кафолатнома воридшуда (барои [ар як бастаи таuйирот) </t>
  </si>
  <si>
    <t>а) дида баромадани дархости мизox барои гирифтани акцепти бонкb</t>
  </si>
  <si>
    <t>б) бастани шартнома бо мизox ва  акцепткунонb (пардохти якмаротибагb)</t>
  </si>
  <si>
    <t xml:space="preserve">б) додани маблаuи пули наrд бо асъори миллb ба хоxаги[ои де[rонb </t>
  </si>
  <si>
    <t>320_01</t>
  </si>
  <si>
    <t>330_01</t>
  </si>
  <si>
    <t>г)  пардохти дохилидавлатb бо низоми  Клиент-Бонк гирифташуда</t>
  </si>
  <si>
    <t>410_01</t>
  </si>
  <si>
    <t>410_02</t>
  </si>
  <si>
    <t>410_04</t>
  </si>
  <si>
    <t>410_05</t>
  </si>
  <si>
    <t>411_01</t>
  </si>
  <si>
    <t>412_01</t>
  </si>
  <si>
    <t>413_01</t>
  </si>
  <si>
    <t>413_02</t>
  </si>
  <si>
    <t>413_03</t>
  </si>
  <si>
    <t>413_04</t>
  </si>
  <si>
    <t>413_05</t>
  </si>
  <si>
    <t>413_06</t>
  </si>
  <si>
    <t>413_07</t>
  </si>
  <si>
    <t>{исоббаробаркуни[о - Супоришномаи инкассавb барои пардохт аз [исоби мизоx</t>
  </si>
  <si>
    <t xml:space="preserve">1. Иxроиши супоришномаи инкассавии ма[аллии ба [исоби мизоx пешни[од шуда: </t>
  </si>
  <si>
    <t xml:space="preserve">а) бечунучаро (безакцептно) як маротиба пардохт мешуда </t>
  </si>
  <si>
    <t>б) бечунучаро (безакцептно) rисм-rисм пардохт мешуда (барои [ар як пардохт)</t>
  </si>
  <si>
    <t xml:space="preserve">2. Иxроиши инкассаи воридотb: </t>
  </si>
  <si>
    <t xml:space="preserve">а) барои rабули [уxxат[ои пардохтb ва интиrол додани он[о ба мизоx мувофиrи инкасса ба муrобили аксепт/пардохт 
   </t>
  </si>
  <si>
    <t>414_01</t>
  </si>
  <si>
    <t>414_02</t>
  </si>
  <si>
    <t xml:space="preserve">2. Барориши корти пластики ва PIN-лиффофаи он : </t>
  </si>
  <si>
    <r>
      <t>3. Пардохти иловагb барои барориши фаврии корти пластикb (дар давоми рeзи амалиётb- бе назардошти бурда расонидан ба во[иди минта</t>
    </r>
    <r>
      <rPr>
        <sz val="12"/>
        <color indexed="8"/>
        <rFont val="Times New Roman Tj"/>
        <family val="1"/>
        <charset val="204"/>
      </rPr>
      <t>ќ</t>
    </r>
    <r>
      <rPr>
        <sz val="12"/>
        <color indexed="8"/>
        <rFont val="Times New Roman TAJIK"/>
        <family val="1"/>
        <charset val="204"/>
      </rPr>
      <t>авии Бонк):</t>
    </r>
  </si>
  <si>
    <t>6. Гузаронидани амалиёт[о бо корт[ои пластикии XСК "Агроинвестбонк" дар банкомат ва НДН-[ои бонк:</t>
  </si>
  <si>
    <t xml:space="preserve">                      - бо корти VISA Electron/Maestro</t>
  </si>
  <si>
    <t xml:space="preserve">                      - бо кортхои барои фоизи депозит[о пешни[одшаванда</t>
  </si>
  <si>
    <t xml:space="preserve">  - бо корт[ои барои фоизи депозит[о пешни[одшаванда</t>
  </si>
  <si>
    <t>0.1% аз маблаu                                              (min 0.10 доллари ИМА)</t>
  </si>
  <si>
    <t>0.3% аз маблаu                                              (min 0.10 доллари ИМА)</t>
  </si>
  <si>
    <t>8.1.Гирифтани пули наrд бо корт[ои пардохтии  бонк[ои шарик дар банкомат[ои Агроинвестбонк;</t>
  </si>
  <si>
    <t>нигаред ба зербанди 410</t>
  </si>
  <si>
    <r>
      <t>1. Кушодани [исоби амонатb (сурат</t>
    </r>
    <r>
      <rPr>
        <sz val="12"/>
        <color indexed="8"/>
        <rFont val="Times New Roman Tj"/>
        <family val="1"/>
        <charset val="204"/>
      </rPr>
      <t>њисоб)</t>
    </r>
    <r>
      <rPr>
        <sz val="12"/>
        <color indexed="8"/>
        <rFont val="Times New Roman TAJIK"/>
        <family val="1"/>
        <charset val="204"/>
      </rPr>
      <t xml:space="preserve"> ва  ба расмият даровардани шартномаи пасандози бонкb</t>
    </r>
  </si>
  <si>
    <r>
      <t xml:space="preserve">        - барои кушодани аккредитивb </t>
    </r>
    <r>
      <rPr>
        <sz val="12"/>
        <color indexed="8"/>
        <rFont val="Times New Roman TAJIK"/>
        <family val="1"/>
        <charset val="204"/>
      </rPr>
      <t>бо</t>
    </r>
    <r>
      <rPr>
        <sz val="12"/>
        <rFont val="Times New Roman TAJIK"/>
        <family val="1"/>
        <charset val="204"/>
      </rPr>
      <t xml:space="preserve"> маблаuи пул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таъминнашуда ва ё бо кафолатномаи (у[дадории рамбурсии) бонки сеюм таъминнашуда, бо           
назардошти пардохт барои хабарномаи тариrи SWIFT равон мешуда </t>
    </r>
  </si>
  <si>
    <r>
      <t>5. Пешни[оди барномаи</t>
    </r>
    <r>
      <rPr>
        <sz val="12"/>
        <color indexed="10"/>
        <rFont val="Times New Roman TAJIK"/>
        <family val="1"/>
        <charset val="204"/>
      </rPr>
      <t xml:space="preserve"> </t>
    </r>
    <r>
      <rPr>
        <sz val="12"/>
        <rFont val="Times New Roman TAJIK"/>
        <family val="1"/>
        <charset val="204"/>
      </rPr>
      <t>автоматикунонидаи</t>
    </r>
    <r>
      <rPr>
        <sz val="12"/>
        <color indexed="8"/>
        <rFont val="Times New Roman TAJIK"/>
        <family val="1"/>
        <charset val="204"/>
      </rPr>
      <t xml:space="preserve"> гузаронидани музди ме[нати кормандони ташкилот ва омeзонидани он[о дар доираи лои[аи музди ме[нат</t>
    </r>
  </si>
  <si>
    <r>
      <t xml:space="preserve">                      - бо корти  локалии "Корти Милл</t>
    </r>
    <r>
      <rPr>
        <sz val="12"/>
        <color indexed="8"/>
        <rFont val="Times New Roman Tj"/>
        <family val="1"/>
        <charset val="204"/>
      </rPr>
      <t>ї</t>
    </r>
    <r>
      <rPr>
        <sz val="12"/>
        <color indexed="8"/>
        <rFont val="Times New Roman TAJIK"/>
        <family val="1"/>
        <charset val="204"/>
      </rPr>
      <t>"</t>
    </r>
  </si>
  <si>
    <r>
      <t xml:space="preserve">                      - корти дохилии "Корти Милл</t>
    </r>
    <r>
      <rPr>
        <sz val="12"/>
        <color indexed="8"/>
        <rFont val="Times New Roman Tj"/>
        <family val="1"/>
        <charset val="204"/>
      </rPr>
      <t>ї</t>
    </r>
    <r>
      <rPr>
        <sz val="12"/>
        <color indexed="8"/>
        <rFont val="Times New Roman TAJIK"/>
        <family val="1"/>
        <charset val="204"/>
      </rPr>
      <t>"</t>
    </r>
  </si>
  <si>
    <r>
      <t>11.Насби хизматрасонии "SMS-</t>
    </r>
    <r>
      <rPr>
        <sz val="12"/>
        <color indexed="8"/>
        <rFont val="Times New Roman"/>
        <family val="1"/>
        <charset val="204"/>
      </rPr>
      <t>b</t>
    </r>
    <r>
      <rPr>
        <sz val="12"/>
        <color indexed="8"/>
        <rFont val="Times New Roman TAJIK"/>
        <family val="1"/>
        <charset val="204"/>
      </rPr>
      <t>anking"</t>
    </r>
  </si>
  <si>
    <r>
      <t>12.</t>
    </r>
    <r>
      <rPr>
        <sz val="12"/>
        <color indexed="8"/>
        <rFont val="Times New Roman TAJIK"/>
        <family val="1"/>
        <charset val="204"/>
      </rPr>
      <t>Насби хизматрасонии</t>
    </r>
    <r>
      <rPr>
        <sz val="12"/>
        <color indexed="8"/>
        <rFont val="Times New Roman"/>
        <family val="1"/>
        <charset val="204"/>
      </rPr>
      <t xml:space="preserve"> "Internet-banking"/"Mobile-banking"</t>
    </r>
  </si>
  <si>
    <r>
      <t>13.</t>
    </r>
    <r>
      <rPr>
        <sz val="12"/>
        <color indexed="8"/>
        <rFont val="Times New Roman TAJIK"/>
        <family val="1"/>
        <charset val="204"/>
      </rPr>
      <t>Генерация намудани корт[ои виртуалb тариrи</t>
    </r>
    <r>
      <rPr>
        <sz val="12"/>
        <color indexed="8"/>
        <rFont val="Times New Roman"/>
        <family val="1"/>
        <charset val="204"/>
      </rPr>
      <t xml:space="preserve"> хизматрасонии"Internet-banking"/"Mobile-banking" бо </t>
    </r>
    <r>
      <rPr>
        <sz val="12"/>
        <color indexed="8"/>
        <rFont val="Times New Roman TAJIK"/>
        <family val="1"/>
        <charset val="204"/>
      </rPr>
      <t>муддати се мо[</t>
    </r>
  </si>
  <si>
    <r>
      <t>14</t>
    </r>
    <r>
      <rPr>
        <sz val="12"/>
        <color indexed="8"/>
        <rFont val="Times New Roman Taj"/>
        <family val="1"/>
        <charset val="204"/>
      </rPr>
      <t>.Иваз</t>
    </r>
    <r>
      <rPr>
        <sz val="12"/>
        <color indexed="8"/>
        <rFont val="Times New Roman TAJIK"/>
        <family val="1"/>
        <charset val="204"/>
      </rPr>
      <t xml:space="preserve"> намудани PIN-рамз барои хизматрасонии </t>
    </r>
    <r>
      <rPr>
        <sz val="12"/>
        <color indexed="8"/>
        <rFont val="Times New Roman"/>
        <family val="1"/>
        <charset val="204"/>
      </rPr>
      <t xml:space="preserve"> "Internet-banking"/"Mobile-banking"</t>
    </r>
  </si>
  <si>
    <r>
      <t>15</t>
    </r>
    <r>
      <rPr>
        <sz val="12"/>
        <color indexed="8"/>
        <rFont val="Times New Roman Taj"/>
        <family val="1"/>
        <charset val="204"/>
      </rPr>
      <t xml:space="preserve">.Азнавкунии </t>
    </r>
    <r>
      <rPr>
        <sz val="12"/>
        <color indexed="8"/>
        <rFont val="Times New Roman TAJIK"/>
        <family val="1"/>
        <charset val="204"/>
      </rPr>
      <t xml:space="preserve"> PIN-рамз барои корт[о бо хати магнитb (бо сабаби гум кардан ва uайра)</t>
    </r>
  </si>
  <si>
    <r>
      <t>в)-баrайдгирии банкомат (Cash O</t>
    </r>
    <r>
      <rPr>
        <sz val="12"/>
        <color indexed="8"/>
        <rFont val="Times New Roman"/>
        <family val="1"/>
        <charset val="204"/>
      </rPr>
      <t>u</t>
    </r>
    <r>
      <rPr>
        <sz val="12"/>
        <color indexed="8"/>
        <rFont val="Times New Roman TAJIK"/>
        <family val="1"/>
        <charset val="204"/>
      </rPr>
      <t>t) дар пойго[и маълумот барои 1-адад</t>
    </r>
  </si>
  <si>
    <r>
      <t xml:space="preserve"> - амалиёт[ои intе</t>
    </r>
    <r>
      <rPr>
        <sz val="12"/>
        <color indexed="8"/>
        <rFont val="Tahoma"/>
        <family val="2"/>
        <charset val="204"/>
      </rPr>
      <t>rb</t>
    </r>
    <r>
      <rPr>
        <sz val="12"/>
        <color indexed="8"/>
        <rFont val="Times New Roman"/>
        <family val="1"/>
        <charset val="204"/>
      </rPr>
      <t>anк (корт[ои Бонк дар шабакаи Бонк)</t>
    </r>
  </si>
  <si>
    <r>
      <t xml:space="preserve"> в)-баrайдгирии банкомат (Cash O</t>
    </r>
    <r>
      <rPr>
        <sz val="12"/>
        <color indexed="8"/>
        <rFont val="Times New Roman"/>
        <family val="1"/>
        <charset val="204"/>
      </rPr>
      <t>u</t>
    </r>
    <r>
      <rPr>
        <sz val="12"/>
        <color indexed="8"/>
        <rFont val="Times New Roman TAJIK"/>
        <family val="1"/>
        <charset val="204"/>
      </rPr>
      <t>t) дар пойго[и маълумот барои 1-адад</t>
    </r>
  </si>
  <si>
    <r>
      <t xml:space="preserve"> - амалиёт{ои </t>
    </r>
    <r>
      <rPr>
        <sz val="12"/>
        <color indexed="8"/>
        <rFont val="Times New Roman"/>
        <family val="1"/>
        <charset val="204"/>
      </rPr>
      <t xml:space="preserve">intеrbanк </t>
    </r>
    <r>
      <rPr>
        <sz val="12"/>
        <color indexed="8"/>
        <rFont val="Times New Roman Taj"/>
        <family val="1"/>
        <charset val="204"/>
      </rPr>
      <t xml:space="preserve"> (корт{ои Бонк дар шабакаи дигар Бонк{о)</t>
    </r>
  </si>
  <si>
    <t>32.Комиссияи додугирифти дуxониба:</t>
  </si>
  <si>
    <t xml:space="preserve"> а) Комиссияи мансуббуда ба XСК "Агроинвестбонк" оиди амалиёт[ои эмиссионие, ки  бо истифодаи корт[ои пардохтии VISA ва МС-и Шарик дар  терминал[ои дигар бонк[о анxом шудаанд. </t>
  </si>
  <si>
    <t xml:space="preserve">                         - дар банкомат[о</t>
  </si>
  <si>
    <t xml:space="preserve">0.7 доллари ИМА барои як амалиёт </t>
  </si>
  <si>
    <t xml:space="preserve">                         - дар нуrта[ои додани наrдина</t>
  </si>
  <si>
    <t>0.8 доллари ИМА барои як амалиёт +0.15% аз маблаuи амалиёт</t>
  </si>
  <si>
    <t xml:space="preserve"> б) Комиссияи мансуббуда ба Шарик оиди амалиёт[ои эмиссионии корт[ои пардохтии VISA ва МС-и Шарик, ки  дар  Нуrта[ои савдо ва дигар бонк[о анxом шудаанд. </t>
  </si>
  <si>
    <t xml:space="preserve">0.6% аз маблаuи амалиёт </t>
  </si>
  <si>
    <t xml:space="preserve"> в) Комиссияи мансуббуда ба XСК "Агроинвестбонк" оиди пурсиши баrия, ки бо истифодаи  корт[ои пардохтии VISA ва МС-и Шарик, ки  дар  терминал[ои  дигар бонк[о анxом шудаанд. </t>
  </si>
  <si>
    <t>0.15 доллари ИМА</t>
  </si>
  <si>
    <t xml:space="preserve"> г) Комиссияи мансуббуда ба Шарик оиди амалиёт[ои эквайрингие, ки  бо истифодаи корт[ои пардохтии VISA ва МС-и Шарик дар  терминал[ои дигар бонк[о анxом шудаанд. </t>
  </si>
  <si>
    <t xml:space="preserve"> д) Комиссияи мансуббуда ба XСК "Агроинвестбонк"  оид амалиёт[ои эквайрингие, ки бо истифодаи  корт[ои пардохтии VISA ва МС-и дигар бонк[о  дар  Нуrта[ои савдо ва хизматрасонии Шарик анxом шудаанд. </t>
  </si>
  <si>
    <t xml:space="preserve"> е) Комиссияи мансуббуда ба Шарик оиди пурсиши баrия, ки бо истифодаи  корт[ои пардохтии VISA ва МС-и дигар бонк[о дар терминал[ои Шарик анxом шудаанд. </t>
  </si>
  <si>
    <t>33. Комиссияи XСК "Агроинвестбонк" барои амалиёт[ои эквайрингие, ки  бо истифодаи корт[ои пардохтии VISA ва МС-и Шарик анxом дода шудаанд:</t>
  </si>
  <si>
    <t xml:space="preserve"> а) амалиёт[ои берунаи эквайрангb дар банкомат[о ва Нуrта[ои додани  наrдина (сомонb, доллари ИМА)</t>
  </si>
  <si>
    <t xml:space="preserve">0.35% аз маблаuи амалиёт </t>
  </si>
  <si>
    <t xml:space="preserve"> б) амалиёт[ои берунаи эквайрангb дар Нуrта[ои савдо ва хизматрасонb (хизматрасони[о)</t>
  </si>
  <si>
    <t xml:space="preserve">0.30% аз маблаuи амалиёт </t>
  </si>
  <si>
    <t xml:space="preserve"> в) амалиёт[ои эквайрангии Оn-ваnк  дар  Нуrта[ои додани  наrдина (сомонb, доллари ИМА) ва банкомат[о (сомонb, доллари ИМА).</t>
  </si>
  <si>
    <t xml:space="preserve">0.10% аз маблаuи амалиёт </t>
  </si>
  <si>
    <t xml:space="preserve"> г) амалиёт[ои эквайрангии Оn-ваnк  дар  Нуrта[ои савдо ва хзматрасонb (хизматрасони[о).</t>
  </si>
  <si>
    <t xml:space="preserve">0.05% аз маблаuи амалиёт </t>
  </si>
  <si>
    <t>34.Кор бо шикояти мизоxон:</t>
  </si>
  <si>
    <t xml:space="preserve"> - тафтиши дохилb (як шикоят)</t>
  </si>
  <si>
    <t>5 доллари ИМА</t>
  </si>
  <si>
    <t xml:space="preserve"> - тафтиш ба воситаи Низом[ои пардохтии байналмилалb (як шикоят)</t>
  </si>
  <si>
    <t>30 доллари ИМА</t>
  </si>
  <si>
    <r>
      <t>15</t>
    </r>
    <r>
      <rPr>
        <sz val="12"/>
        <color indexed="8"/>
        <rFont val="Times New Roman Taj"/>
        <family val="1"/>
        <charset val="204"/>
      </rPr>
      <t>.Азнавкунии</t>
    </r>
    <r>
      <rPr>
        <sz val="12"/>
        <color indexed="8"/>
        <rFont val="Times New Roman TAJIK"/>
        <family val="1"/>
        <charset val="204"/>
      </rPr>
      <t xml:space="preserve"> PIN-рамз барои корт[о бо хати магнитb(бо сабаби гум кардан ва uайра)</t>
    </r>
  </si>
  <si>
    <t>19. Пешни[оди [армо[аи вараrаи сурат[исоб ба дорандаи он тавассути е-mail</t>
  </si>
  <si>
    <t xml:space="preserve">20.  а) Uайрифаъол гардонидани корти пардохтb бо дархости дорандаи он (муроxиати да[онb ва ё хаттb) </t>
  </si>
  <si>
    <t xml:space="preserve">а) амалиёт[ои гузаронидашуда дар шабакаи терминалии бонк на зиёда аз 100 сомонb </t>
  </si>
  <si>
    <t>б) амалиёт[ои гузаронидашуда дар шабаки терминалии бонк зиёда аз 100 сомонb</t>
  </si>
  <si>
    <t>г) дастрас намудани навори видеоb</t>
  </si>
  <si>
    <t>413_08</t>
  </si>
  <si>
    <t>413_09</t>
  </si>
  <si>
    <t>413_10</t>
  </si>
  <si>
    <t>413_11</t>
  </si>
  <si>
    <t>413_12</t>
  </si>
  <si>
    <t>413_13</t>
  </si>
  <si>
    <t>413_14</t>
  </si>
  <si>
    <t>413_15</t>
  </si>
  <si>
    <t>413_16</t>
  </si>
  <si>
    <t>413_17</t>
  </si>
  <si>
    <t>413_18</t>
  </si>
  <si>
    <t>413_20</t>
  </si>
  <si>
    <t>413_21</t>
  </si>
  <si>
    <t>Тарофа[о барои муассиса[ои молиявb-Шарикони бонк, Барномаи агентии КАД</t>
  </si>
  <si>
    <t>413_23</t>
  </si>
  <si>
    <r>
      <t xml:space="preserve"> -баrайгирии банкомат (Cash O</t>
    </r>
    <r>
      <rPr>
        <sz val="12"/>
        <color indexed="8"/>
        <rFont val="Times New Roman"/>
        <family val="1"/>
        <charset val="204"/>
      </rPr>
      <t>ut</t>
    </r>
    <r>
      <rPr>
        <sz val="12"/>
        <color indexed="8"/>
        <rFont val="Times New Roman TAJIK"/>
        <family val="1"/>
        <charset val="204"/>
      </rPr>
      <t>+Cash In) дар пойго[и маълумот барои 1-адад</t>
    </r>
  </si>
  <si>
    <t>ж) пешни[оди таъминоти барномавb барои ATM ва насб кардани он</t>
  </si>
  <si>
    <t>л) дохил кардани таuийрот ба [уrуr[ои истифодабаранда (CMS,FIMI)</t>
  </si>
  <si>
    <t>а) Анxом додани протесесингикунонии амалиёт[ои эммисионие, ки бо истифодаи корт[ои пардохтии Шарик тавассути банкомат[о, ва дар нуrта[ои савдо ва хизматрасонb сурат мегиранд (дар шабакаи дигар бонк[о):</t>
  </si>
  <si>
    <r>
      <t xml:space="preserve">в) дархости баrия (Вalancе </t>
    </r>
    <r>
      <rPr>
        <sz val="12"/>
        <color indexed="8"/>
        <rFont val="Times New Roman TAJIK"/>
        <family val="1"/>
        <charset val="204"/>
      </rPr>
      <t>ing</t>
    </r>
    <r>
      <rPr>
        <sz val="12"/>
        <color indexed="8"/>
        <rFont val="Times New Roman"/>
        <family val="1"/>
        <charset val="204"/>
      </rPr>
      <t>uiry</t>
    </r>
    <r>
      <rPr>
        <sz val="12"/>
        <color indexed="8"/>
        <rFont val="Times New Roman TAJIK"/>
        <family val="1"/>
        <charset val="204"/>
      </rPr>
      <t>)</t>
    </r>
  </si>
  <si>
    <t>г) пайвастшавb ба "SMS-банкинг" барои [ар як мизоx</t>
  </si>
  <si>
    <t>24.Шахсикунони ва ма[фуздории корт[о ва PIN-лифофа[о:</t>
  </si>
  <si>
    <t>413_24</t>
  </si>
  <si>
    <t>413_26</t>
  </si>
  <si>
    <t>413_27</t>
  </si>
  <si>
    <r>
      <t xml:space="preserve"> -баrайгирии банкомат (Cash O</t>
    </r>
    <r>
      <rPr>
        <sz val="12"/>
        <color indexed="8"/>
        <rFont val="Times New Roman"/>
        <family val="1"/>
        <charset val="204"/>
      </rPr>
      <t>u</t>
    </r>
    <r>
      <rPr>
        <sz val="12"/>
        <color indexed="8"/>
        <rFont val="Times New Roman TAJIK"/>
        <family val="1"/>
        <charset val="204"/>
      </rPr>
      <t>t+Cash In) дар пойго[и маълумот барои 1-адад</t>
    </r>
  </si>
  <si>
    <t>г) таuийрди[ии параметр[ои банкомат дар пойго[и маълумот (ID-и банкомат, протоколи пайвастшавb, суроuа[ои коммуникатсионb)</t>
  </si>
  <si>
    <t xml:space="preserve"> д) ба rайд гирифтани POS-терминал</t>
  </si>
  <si>
    <t xml:space="preserve"> л) дохил кардани таuийрот ба [уrуr[ои истифодабаранда (CMS,FIMI)</t>
  </si>
  <si>
    <t>413_29</t>
  </si>
  <si>
    <t>а) Анxом додани протесесингикунонии амалиёт[ои эммисионие, ки бо истифодаи корт[ои пардохтии Институти молиявb тавассути банкомат[о, нуrта[ои додани наrдина ва дар Нуrта[ои савдо ва хизматрасонb сурат мегиранд (дар шабакаи дигар бонк[о):</t>
  </si>
  <si>
    <t>б) Анxом додани протсессингикунонии амалиёт[ои эквайрингb дар банкомат[о, Нуrта[ои додани наrдина ва дар Нуrта[ои савдо ва хизматрасоние, ки бо Шарик  шартнома бастаанд:</t>
  </si>
  <si>
    <r>
      <t xml:space="preserve"> - амалиёт[ои On-</t>
    </r>
    <r>
      <rPr>
        <sz val="12"/>
        <color indexed="8"/>
        <rFont val="Times New Roman"/>
        <family val="1"/>
        <charset val="204"/>
      </rPr>
      <t>b</t>
    </r>
    <r>
      <rPr>
        <sz val="12"/>
        <color indexed="8"/>
        <rFont val="Times New Roman TAJIK"/>
        <family val="1"/>
        <charset val="204"/>
      </rPr>
      <t>anк (корт[ои Бонк дар шабакаи Бонк)</t>
    </r>
  </si>
  <si>
    <r>
      <t xml:space="preserve"> - амалиёт{ои </t>
    </r>
    <r>
      <rPr>
        <sz val="12"/>
        <color indexed="8"/>
        <rFont val="Times New Roman"/>
        <family val="1"/>
        <charset val="204"/>
      </rPr>
      <t xml:space="preserve">Intеrbanк </t>
    </r>
    <r>
      <rPr>
        <sz val="12"/>
        <color indexed="8"/>
        <rFont val="Times New Roman Taj"/>
        <family val="1"/>
        <charset val="204"/>
      </rPr>
      <t xml:space="preserve"> (корт{ои Бонк дар шабакаи дигар Бонк{о)</t>
    </r>
  </si>
  <si>
    <r>
      <t xml:space="preserve">в) дархости баrия (Вalancе </t>
    </r>
    <r>
      <rPr>
        <sz val="12"/>
        <color indexed="8"/>
        <rFont val="Times New Roman"/>
        <family val="1"/>
        <charset val="204"/>
      </rPr>
      <t>inguiry)</t>
    </r>
  </si>
  <si>
    <t>г) пайвастшави ба "SMS-банкинг" барои [ар як мизоx</t>
  </si>
  <si>
    <t>30.Шахсикунонb ва ма[фуздории корт[о ва PIN-лифофа[о</t>
  </si>
  <si>
    <t>413_30</t>
  </si>
  <si>
    <t>413_32</t>
  </si>
  <si>
    <t>413_33</t>
  </si>
  <si>
    <t>413_34</t>
  </si>
  <si>
    <t>0,25 % аз маблаu (min 90 сомонb
maх 900 сомонb)</t>
  </si>
  <si>
    <t>90 сомонb +хароxоти почта</t>
  </si>
  <si>
    <t>д) барои хабардор намудани таuйирот[ои ба шарт[ои супоришномаи инкассавb дароварда шуда (барои [ар як таuйирот)</t>
  </si>
  <si>
    <t xml:space="preserve">3. {аrrи хизмат оиди барои иxроиш rабул намудани инкассави содиротb: </t>
  </si>
  <si>
    <t>б) барои таuйирот даровардан ба шарт[ои супоришномаи инкассавb</t>
  </si>
  <si>
    <t xml:space="preserve">а) барои rабули [уxxат[ои пардохтb мувофиrи инкасса </t>
  </si>
  <si>
    <t>е) барои пардохт мувофиrи инкасса</t>
  </si>
  <si>
    <t>{исоббаробаркуни[о - Супоришномаи инкассавии мизоxони  бонк</t>
  </si>
  <si>
    <t>1. Ба бонки пардохткунанда фиристонидани  супоришномаи инккассавии ма[аллb барои иxроиш</t>
  </si>
  <si>
    <t>500_01</t>
  </si>
  <si>
    <t>540_02</t>
  </si>
  <si>
    <t xml:space="preserve">Интиrоли маблаu дар дохили Xумхурии Тоxикистон </t>
  </si>
  <si>
    <t>1. Интиrоли маблаu[ои пули бе кушодани сурат[исоб дохилинизомb</t>
  </si>
  <si>
    <t xml:space="preserve">2. Додани нус[аи хуxxати пардохтb ё маълумотнома оиди интиrол </t>
  </si>
  <si>
    <t>540_01</t>
  </si>
  <si>
    <t>590_01</t>
  </si>
  <si>
    <t>590_02</t>
  </si>
  <si>
    <t>б) Додани нусхаи хучxати пардохтb (1 дона)</t>
  </si>
  <si>
    <t>600_01</t>
  </si>
  <si>
    <t>600_02</t>
  </si>
  <si>
    <t>600_03</t>
  </si>
  <si>
    <t>601_01</t>
  </si>
  <si>
    <t>601_02</t>
  </si>
  <si>
    <t>601_03</t>
  </si>
  <si>
    <t>602_01</t>
  </si>
  <si>
    <t>602_02</t>
  </si>
  <si>
    <t>602_03</t>
  </si>
  <si>
    <t>603_01</t>
  </si>
  <si>
    <t>603_02</t>
  </si>
  <si>
    <t>603_03</t>
  </si>
  <si>
    <t>610_01</t>
  </si>
  <si>
    <t>610_02</t>
  </si>
  <si>
    <t>610_03</t>
  </si>
  <si>
    <t>Хариди асъори хориxb - бозори дохилинизомb</t>
  </si>
  <si>
    <t>611_01</t>
  </si>
  <si>
    <t>611_02</t>
  </si>
  <si>
    <t>611_03</t>
  </si>
  <si>
    <t>612_01</t>
  </si>
  <si>
    <t>612_02</t>
  </si>
  <si>
    <t>612_03</t>
  </si>
  <si>
    <t>Фуруши асъори хориxb - нуrта[ои мубодилаи асъори бонк</t>
  </si>
  <si>
    <t>3. Хариди  рубли русb ва дигар асъор[о  дар бозоридохили низомb</t>
  </si>
  <si>
    <t>613_01</t>
  </si>
  <si>
    <t>613_02</t>
  </si>
  <si>
    <t>613_03</t>
  </si>
  <si>
    <t>620_01</t>
  </si>
  <si>
    <t>630_01</t>
  </si>
  <si>
    <t>5 % аз маблаu</t>
  </si>
  <si>
    <t>в) мубодилаи як намуди асъори хориxb ба арзиши исмии дигари uайринаrдb ба воситаи бонкb -мукотибавb</t>
  </si>
  <si>
    <t>аз руи СПОТ дар рeзи сурат гирифтани хариду фуруш + 
0,02 % аз маблаu</t>
  </si>
  <si>
    <t>700_01</t>
  </si>
  <si>
    <t>701_02</t>
  </si>
  <si>
    <t>702_03</t>
  </si>
  <si>
    <t>701_01</t>
  </si>
  <si>
    <t>702_01</t>
  </si>
  <si>
    <t>703_01</t>
  </si>
  <si>
    <t>700_02</t>
  </si>
  <si>
    <t>700_03</t>
  </si>
  <si>
    <t>701_03</t>
  </si>
  <si>
    <t>702_02</t>
  </si>
  <si>
    <t>а) барои додани аввал (кафолати вексел)</t>
  </si>
  <si>
    <t>г) барои rабули вексел[о на инкасса</t>
  </si>
  <si>
    <t>(min 300 сомонb)</t>
  </si>
  <si>
    <t>710_01</t>
  </si>
  <si>
    <t>711_01</t>
  </si>
  <si>
    <t>712_01</t>
  </si>
  <si>
    <t>710_02</t>
  </si>
  <si>
    <t>710_03</t>
  </si>
  <si>
    <t>711_02</t>
  </si>
  <si>
    <t>711_03</t>
  </si>
  <si>
    <t>712_02</t>
  </si>
  <si>
    <t>712_03</t>
  </si>
  <si>
    <t>720_01</t>
  </si>
  <si>
    <t>аз рeи шарт[ои шартномаи басташуда</t>
  </si>
  <si>
    <t>810_01</t>
  </si>
  <si>
    <t>810_02</t>
  </si>
  <si>
    <t>810_03</t>
  </si>
  <si>
    <t>810_04</t>
  </si>
  <si>
    <t>810_05</t>
  </si>
  <si>
    <t>810_06</t>
  </si>
  <si>
    <t xml:space="preserve">б) пардохти абонентb дар [олати [исоб кардани фоиз[о барои [исоби мукотибавb </t>
  </si>
  <si>
    <t>в) пардохти якмаротибавb дар [олати гузаронидани [ар як амалиёти бонкb:</t>
  </si>
  <si>
    <t>нигаред ба зербахши 413</t>
  </si>
  <si>
    <t xml:space="preserve">е)маълумотнома-тасдиrнома оиди ворид ё хориx шудани маблаu[ои пули  </t>
  </si>
  <si>
    <t>к) хизматрасони[ои сейфb</t>
  </si>
  <si>
    <t>л) кафолати бонкb</t>
  </si>
  <si>
    <t>м)аксепти бонки</t>
  </si>
  <si>
    <t>5. Аз рeи дархости Мизоx пешни[од намудани дафтарчаи чекии пулb  барои [исоб</t>
  </si>
  <si>
    <t xml:space="preserve">6. Аз рeи дархости Мизоx пешни[од намудани дафтарчаи чекии [исоббаробаркунb  барои [исоб </t>
  </si>
  <si>
    <t>Амалиёт[о бо [исоби мукотибавии"Лоро" бонк кишвар[о -аъзоёни ОСЭР, дар Бонк кушода</t>
  </si>
  <si>
    <t>811_01</t>
  </si>
  <si>
    <t>811_02</t>
  </si>
  <si>
    <t>811_03</t>
  </si>
  <si>
    <t>811_04</t>
  </si>
  <si>
    <t>811_05</t>
  </si>
  <si>
    <t>811_06</t>
  </si>
  <si>
    <t>к) хизматрасонии сейфb</t>
  </si>
  <si>
    <t>и) хизматрасонии аз руи дарёфти маблаu ва арзиш[о</t>
  </si>
  <si>
    <t>м)аксепти бонкb</t>
  </si>
  <si>
    <t>Амалиёт[о бо [исоби мукотибавии"Лоро" бонк кишвар[о -uайри аъзоёни ОСЭР, дар Бонк кушода</t>
  </si>
  <si>
    <t>812_01</t>
  </si>
  <si>
    <t>812_02</t>
  </si>
  <si>
    <t>б) пардохти абоненти дар [олати [исоб кардани фоиз[о барои хисоби мукотибавb</t>
  </si>
  <si>
    <t xml:space="preserve">               - амалиёт[ои бенаrдинаи чекb</t>
  </si>
  <si>
    <t xml:space="preserve">               - амалиёт[ои [исоббаробаркунии баbнибонкb</t>
  </si>
  <si>
    <t>812_03</t>
  </si>
  <si>
    <t>812_04</t>
  </si>
  <si>
    <t xml:space="preserve">е)маълумотнома-тасдиrнома оиди ворид ё хориx шудани маблаu[ои пулb </t>
  </si>
  <si>
    <t>м) аксепти бонкb</t>
  </si>
  <si>
    <t>л)  кафолати бонкb</t>
  </si>
  <si>
    <t>812_05</t>
  </si>
  <si>
    <t>812_06</t>
  </si>
  <si>
    <t>5. Аз руи дархости Мизоx пешни[од намудани дафтарчаи чекии пулb  барои [исоб</t>
  </si>
  <si>
    <t xml:space="preserve">6.Аз руи дархости Мизоx пешни[од намудани дафтарчаи чекии [исоббаробаркунb  барои [исоб </t>
  </si>
  <si>
    <t xml:space="preserve">Амалиёт[о аз рeи  [исоб[ои ташкилот[ои молиявии uайрибонкb,ки дар Бонк кушодаанд </t>
  </si>
  <si>
    <t>а) ташкилоти молиявии uайрибонкии ватанb</t>
  </si>
  <si>
    <t>б) ташкилоти молиявии uайрибонкии хориxb</t>
  </si>
  <si>
    <t>813_01</t>
  </si>
  <si>
    <t xml:space="preserve">б) пардохти абоненти дар [олати хисоб кардани фоиз[о барои [исоби мукотибави  </t>
  </si>
  <si>
    <t>в) пардохти якмаротиба дар [олати гузаронидани хар як амалиёти бонкb:</t>
  </si>
  <si>
    <t>813_02</t>
  </si>
  <si>
    <t>813_03</t>
  </si>
  <si>
    <t>813_04</t>
  </si>
  <si>
    <t>813_05</t>
  </si>
  <si>
    <t>813_06</t>
  </si>
  <si>
    <t>840_01</t>
  </si>
  <si>
    <t>Амалиёт[о аз  рeи [исоб[ои  xойгиркуни[ои  мe[латноки бонк[ои  кишвар[о - аъзоёни ОСЭР, ки  дар Бонк кушодаанд</t>
  </si>
  <si>
    <t>841_01</t>
  </si>
  <si>
    <t>Амалиёт[о аз [исоб[ои  xойгиркуни[ои   мe[латноки   бонк[ои кишвар[о - аъзоёни ОСЭР намебошанд , ки  дар Бонк кушодаанд</t>
  </si>
  <si>
    <t>842_01</t>
  </si>
  <si>
    <t>ТА{ВИЛ (ИНКАССАТCИЯ)</t>
  </si>
  <si>
    <t>900_01</t>
  </si>
  <si>
    <t>а) дида баромадани пешни[одот (ариза) барои пешни[оди хизматрасонb</t>
  </si>
  <si>
    <t>б) ба расмият даровардан ва имзо кардани шартнома барои хизматрасонb</t>
  </si>
  <si>
    <t>д) [амлу наrли пули наrд ва дигар арзиш[о дар худуди xои асосии 
    самти Хидмати та[вили Бонк (дар масофаи аз 15 км зиёд)</t>
  </si>
  <si>
    <r>
      <t>АМАЛИЁТ</t>
    </r>
    <r>
      <rPr>
        <b/>
        <i/>
        <u/>
        <sz val="12"/>
        <rFont val="Palatino Linotype"/>
        <family val="1"/>
        <charset val="204"/>
      </rPr>
      <t>Ҳ</t>
    </r>
    <r>
      <rPr>
        <b/>
        <i/>
        <u/>
        <sz val="12"/>
        <rFont val="Times New Roman TAJIK"/>
        <family val="1"/>
        <charset val="204"/>
      </rPr>
      <t>ОИ СЕЙФB</t>
    </r>
  </si>
  <si>
    <t>Rабули арзиш[о барои ниго[дори дар rутича[ои ало[идаи сейфb</t>
  </si>
  <si>
    <t xml:space="preserve">1. Мувофиrат кардани шарт[о ва ба расмият даровардани шартнома бо мизоx оиди расонидани хизматрасонии сейфb, бо пардохти абонентb барои нигo[дори дар 1 шабонарeз: </t>
  </si>
  <si>
    <t>920_01</t>
  </si>
  <si>
    <t>920_02</t>
  </si>
  <si>
    <t>2. Бо ташабуси Мизоx гирифтани арзиш[о аз rутичаи ало[идаи сейфb барои тафтиш, кисман ё пурра гирифтани он[о ( пардохти як маротибагbи- новобаста аз намуди сейф ва му[лати нигo[дорb)</t>
  </si>
  <si>
    <t>Аз тарафи Бонк гузаронидани ташхиси металл[ои rимматба[о</t>
  </si>
  <si>
    <t>940_01</t>
  </si>
  <si>
    <t>945_01</t>
  </si>
  <si>
    <t>945_02</t>
  </si>
  <si>
    <t>950_01</t>
  </si>
  <si>
    <t>950_02</t>
  </si>
  <si>
    <t>950_03</t>
  </si>
  <si>
    <t>1. Хизматрасонb барои фурeши вомбарг[ои Бонк (ба 1 адад)</t>
  </si>
  <si>
    <t>2. Хизматрасонb барои бозхариди вомбарг[ои Бонк (ба 1 адад)</t>
  </si>
  <si>
    <t>951_01</t>
  </si>
  <si>
    <t>951_02</t>
  </si>
  <si>
    <t xml:space="preserve">1. Хизматрасони барои ба расмият даровардани вараrаи вексели бонк бо дархости мизоx </t>
  </si>
  <si>
    <t>952_01</t>
  </si>
  <si>
    <t>953_01</t>
  </si>
  <si>
    <t>1 .аз 10 000 сомонb</t>
  </si>
  <si>
    <t>2. аз 10 001то 50 000 сомонb</t>
  </si>
  <si>
    <t>3. аз 50 001то 100 000 сомонb</t>
  </si>
  <si>
    <t>4. зиёда 100 000 сомонb</t>
  </si>
  <si>
    <t>г) [амлу наrли пули наrд ва дигар арзиш[о берун аз худуди xои асосии 
    самти Хидмати та[вили Бонк (дар масофаи то 15км):</t>
  </si>
  <si>
    <t xml:space="preserve">1. Пешни[од намудани  хизматрасони[ои машваратb аз руи дархости Мизоxон: </t>
  </si>
  <si>
    <t>980_01</t>
  </si>
  <si>
    <t>а) аз руи масъалаи бе[тар кардани фаъолияти молиявb -хоxагидории мизоx</t>
  </si>
  <si>
    <t xml:space="preserve">б) аз рeи тартиби техникии барориши вексел[ои муомилоти байналхалrb </t>
  </si>
  <si>
    <t>в) аз рeи масъалаи гузаронидани пардохти байналхалrии вексел[о</t>
  </si>
  <si>
    <t>г) аз руи масъалаи  сармоягузории молиявb</t>
  </si>
  <si>
    <t>2. Кофтукови хуxxат дар бойгони Бонк аз рeи дархости Мизоxи Бонк</t>
  </si>
  <si>
    <t>980_02</t>
  </si>
  <si>
    <t>б) дар намуди хуxxати бонк, ки му[лати нигo[дориаш нагузаштааст (1 дона)</t>
  </si>
  <si>
    <t>981_01</t>
  </si>
  <si>
    <t>Хизматрасонии агентb</t>
  </si>
  <si>
    <t>982_01</t>
  </si>
  <si>
    <t>982_02</t>
  </si>
  <si>
    <t xml:space="preserve"> бо истифода аз кортњои пластикї, мувофиќи шартномаи байни Бонк ва Мизољ</t>
  </si>
  <si>
    <t>2. Пешкаш кардани барномаи ба таври автоматики њисоби намудани маоши  кормандон, бо назардошти омўзонидани кормандони Мизољ,дар чањорчўбаи татбиќи лоињаи маош</t>
  </si>
  <si>
    <t>290_01</t>
  </si>
  <si>
    <t>300_01</t>
  </si>
  <si>
    <t>310_01</t>
  </si>
  <si>
    <t>д) ба rайд гирифтани POS-терминал</t>
  </si>
  <si>
    <t>б) Анxом додани протсессингикунонии амалиёт[ои эквайрингb дар банкомат[о, нуrта[ои додани наrдина ва дар нуrта[ои савдо ва хизматрасоние, ки бо Шарик шартнома бастаанд:</t>
  </si>
  <si>
    <t xml:space="preserve">Барномаи агентии Бонк бо низом[ои байналмиллалb </t>
  </si>
  <si>
    <t xml:space="preserve"> а) амалиёт[ои берунаи эквайрингb дар банкомат[о ва Нуrта[ои додани  наrдина (сомонb, доллари ИМА)</t>
  </si>
  <si>
    <t xml:space="preserve"> б) амалиёт[ои берунаи эквайрингb дар Нуrта[ои савдо ва хизматрасонb (хизматрасони[о)</t>
  </si>
  <si>
    <t>Интиrоли маблаu - Бонк[ои-муросилотb</t>
  </si>
  <si>
    <t xml:space="preserve">1. Интиrоли маблаu[ои пулb бе кушодани сурат[исоб </t>
  </si>
  <si>
    <t>150 сомонb + хароxоти пeшида</t>
  </si>
  <si>
    <t>Мутобиrи тарофаи SWIFT           +40 сомони</t>
  </si>
  <si>
    <t>0,05% аз маблаuи кафолатнома    (min 150 сомони maх 1500 сомони)</t>
  </si>
  <si>
    <t>0,05% аз маблаuи кафолатнома     (min 150 сомони maх 1500 сомони)</t>
  </si>
  <si>
    <t>0,1% аз маблаuи кафолатнома       (min 100 сомони maх 3000 сомони)</t>
  </si>
  <si>
    <t>мувофиrи шартнома                       (min 100 сомони)</t>
  </si>
  <si>
    <t xml:space="preserve">                    XСК «Агроинвестбонк» дар [олат[ои зерин метавонад ба Тарофа[о таuйирот дарорад:
</t>
  </si>
  <si>
    <t>- арзиши хизматрасониро аз рeи корт[ои пластикb;</t>
  </si>
  <si>
    <t>Нарх[ои хизматрасонии бо асъори хориxb пешни[одшаванда бо rурби [исобии Бонки миллb дар рeзи гузаштани амалиёт бо асъори миллb ба амал бароварда мешавад.</t>
  </si>
  <si>
    <t xml:space="preserve">  - иrтибос аз [исоб дар давраи муайян (бори якум - аслb)</t>
  </si>
  <si>
    <t xml:space="preserve">  - маълумотнома - тасдиrнома барои ташкилот[ои гумрук оиди ворид шудани маблаu[ои пулии мизоx </t>
  </si>
  <si>
    <t>3. Пешни[од намудани китобчаи пулии чекb барои [исоб бо дархости Мизоx</t>
  </si>
  <si>
    <t>200_03</t>
  </si>
  <si>
    <t>а) Хизматрасонии аккредитивb (воридотb, э[тиётb, рамбурсшаванда), ки бо супориши мизоx кушода мешавад:</t>
  </si>
  <si>
    <t>то 10 000 сомонb</t>
  </si>
  <si>
    <t>аз 10 001 то 50 000 сомонb</t>
  </si>
  <si>
    <t>аз 50 001 то 100 000 сомонb</t>
  </si>
  <si>
    <t>аз 100 001 то 200 000 сомонb</t>
  </si>
  <si>
    <t>аз 200 001 то 500 000 сомонb</t>
  </si>
  <si>
    <t>аз 500 001 то 1 000 000 сомонb</t>
  </si>
  <si>
    <t>аз 1 000 001 то 2 000 000 сомонb</t>
  </si>
  <si>
    <t>аз 2 000 001 то 5 000 000 сомонb</t>
  </si>
  <si>
    <t>зиёда аз 5 000 000 сомонb</t>
  </si>
  <si>
    <t>1.3. Таuйир додани шарт[ои кафолатнома (барои [ар як бастаи таuйирот[о) (ивазкунии маблаuи кафолатнома [амчун кушодани кафолатномаи ало[ида баррасb карда мешавад)</t>
  </si>
  <si>
    <t xml:space="preserve">1. Rабули пули наrд аз мизоx барои ворид  кардан ба [исоби бонкb </t>
  </si>
  <si>
    <t xml:space="preserve">а) додани пули наrд , ки пештар ба [исоб  [амчун пули наrд ворид шудааст </t>
  </si>
  <si>
    <t xml:space="preserve">д) додани пули наrд бо асъори хориxb </t>
  </si>
  <si>
    <r>
      <t xml:space="preserve">е) хизматрасонии хазинавии  чеки ро[ии </t>
    </r>
    <r>
      <rPr>
        <sz val="12"/>
        <rFont val="Times New Roman"/>
        <family val="1"/>
        <charset val="204"/>
      </rPr>
      <t>AMERICAN EXPRESS</t>
    </r>
    <r>
      <rPr>
        <sz val="12"/>
        <rFont val="Times New Roman TAJIK"/>
        <family val="1"/>
        <charset val="204"/>
      </rPr>
      <t>:</t>
    </r>
  </si>
  <si>
    <t xml:space="preserve">Мубодилаи пули наrд  </t>
  </si>
  <si>
    <t>1. Мубодилаи пули наrди фарсуда ба коршоям:</t>
  </si>
  <si>
    <t>б) пардохти дохилинизомb бо низоми  Клиент-Бонк гирифташуда</t>
  </si>
  <si>
    <t>а) пардохти дохилинизомии дар  rоuаз пешни[од шуда</t>
  </si>
  <si>
    <t xml:space="preserve">в) пардохти дохилидавлатии дар rоuаз  гирифта шуда </t>
  </si>
  <si>
    <t>1. Гузаронидани пардохти мизоx дар [удуди кишвар (XТ):</t>
  </si>
  <si>
    <t>б)  пардохти [исоби чеки Бонк  ба фоидаи мизоxони дигар Бонк[о:</t>
  </si>
  <si>
    <r>
      <t>в) дар ча[орчeбаи лои[аи пардохти маош,корт[о бо хати магнитb, мў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лати эътибор 3 сол;</t>
    </r>
  </si>
  <si>
    <r>
      <t>б) смарт-корт</t>
    </r>
    <r>
      <rPr>
        <sz val="12"/>
        <rFont val="Times New Roman TAJIK"/>
        <family val="1"/>
        <charset val="204"/>
      </rPr>
      <t>[</t>
    </r>
    <r>
      <rPr>
        <sz val="12"/>
        <rFont val="Times New Roman"/>
        <family val="1"/>
        <charset val="204"/>
      </rPr>
      <t>о,мў</t>
    </r>
    <r>
      <rPr>
        <sz val="12"/>
        <rFont val="Times New Roman Tj"/>
        <family val="1"/>
        <charset val="204"/>
      </rPr>
      <t>њ</t>
    </r>
    <r>
      <rPr>
        <sz val="12"/>
        <rFont val="Times New Roman"/>
        <family val="1"/>
        <charset val="204"/>
      </rPr>
      <t>лати эътибор 2 сол/3 сол;</t>
    </r>
  </si>
  <si>
    <r>
      <t>а) корт[о бо хати магнитb,м</t>
    </r>
    <r>
      <rPr>
        <sz val="12"/>
        <rFont val="Times New Roman Tj"/>
        <family val="1"/>
        <charset val="204"/>
      </rPr>
      <t>ўњ</t>
    </r>
    <r>
      <rPr>
        <sz val="12"/>
        <rFont val="Times New Roman TAJIK"/>
        <family val="1"/>
        <charset val="204"/>
      </rPr>
      <t>лати эътибор 1 сол/2 сол;</t>
    </r>
  </si>
  <si>
    <t>г) корт[о бо хати магнитb барои гузаронидани фоиз[о аз депозити мe[латнок ба мe[лати 1 сол;</t>
  </si>
  <si>
    <t xml:space="preserve">10.00 доллари ИМА                      барои 1 муроxиат </t>
  </si>
  <si>
    <t>26.Комиссияи додугирифти дуxониба:</t>
  </si>
  <si>
    <t xml:space="preserve">           -дар банкомат[о ва НДН</t>
  </si>
  <si>
    <t xml:space="preserve">           -дар НСХ</t>
  </si>
  <si>
    <t xml:space="preserve">         - амалиёт[ои On-вanк (корт[ои Бонк дар шабакаи Бонк)</t>
  </si>
  <si>
    <r>
      <t xml:space="preserve">         - амалиёт[ои Int</t>
    </r>
    <r>
      <rPr>
        <sz val="12"/>
        <color indexed="8"/>
        <rFont val="Times New Roman"/>
        <family val="1"/>
        <charset val="204"/>
      </rPr>
      <t>еr</t>
    </r>
    <r>
      <rPr>
        <sz val="12"/>
        <color indexed="8"/>
        <rFont val="Times New Roman"/>
        <family val="1"/>
        <charset val="204"/>
      </rPr>
      <t>banк</t>
    </r>
    <r>
      <rPr>
        <sz val="12"/>
        <color indexed="8"/>
        <rFont val="Times New Roman TAJIK"/>
        <family val="1"/>
        <charset val="204"/>
      </rPr>
      <t xml:space="preserve"> (корт[ои Бонк дар шабакаи Бонк)</t>
    </r>
  </si>
  <si>
    <r>
      <t xml:space="preserve">е) ворид намудани маблаu ба сурат[исоби корти пластикb ба воситаи НДН-[о(POS </t>
    </r>
    <r>
      <rPr>
        <sz val="12"/>
        <color indexed="8"/>
        <rFont val="Times New Roman"/>
        <family val="1"/>
        <charset val="204"/>
      </rPr>
      <t>Debit</t>
    </r>
    <r>
      <rPr>
        <sz val="12"/>
        <color indexed="8"/>
        <rFont val="Times New Roman TAJIK"/>
        <family val="1"/>
        <charset val="204"/>
      </rPr>
      <t>)</t>
    </r>
  </si>
  <si>
    <t xml:space="preserve"> в) амалиёт[ои эквайрингии Оn-ваnк  дар  Нуrта[ои додани  наrдина ва банкомат[о (сомонb, доллари ИМА).</t>
  </si>
  <si>
    <t xml:space="preserve"> г) амалиёт[ои эквайрингии Оn-ваnк  дар  Нуrта[ои савдо ва хизматрасонb (хизматрасони[о).</t>
  </si>
  <si>
    <t>500_02</t>
  </si>
  <si>
    <t xml:space="preserve">дар асоси шартномаи байнибонкb </t>
  </si>
  <si>
    <t>3. Rабули арзиш[о барои ниго[дори аз шахсони юридикb (пардохти соатбай)</t>
  </si>
  <si>
    <t xml:space="preserve">Амалиёт[о бо са[мия[ои XСК "Агроинвестбонк" </t>
  </si>
  <si>
    <t>955_01</t>
  </si>
  <si>
    <t>955_02</t>
  </si>
  <si>
    <t>955_03</t>
  </si>
  <si>
    <t>955_04</t>
  </si>
  <si>
    <r>
      <t xml:space="preserve">        - барои кушодани аккредитивb </t>
    </r>
    <r>
      <rPr>
        <sz val="12"/>
        <color indexed="8"/>
        <rFont val="Times New Roman TAJIK"/>
        <family val="1"/>
        <charset val="204"/>
      </rPr>
      <t>бо</t>
    </r>
    <r>
      <rPr>
        <sz val="12"/>
        <rFont val="Times New Roman TAJIK"/>
        <family val="1"/>
        <charset val="204"/>
      </rPr>
      <t xml:space="preserve"> маблаuи пул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таъминнашуда ва ё бо кафолатномаи (у[дадории рамбурсии) бонки сеюм таъминнашуда, бо назардошти пардохт барои           
 хабарномаи тариrи SWIFT равон мешуда </t>
    </r>
  </si>
  <si>
    <t xml:space="preserve">1. Пешни[оди хизмат[о оиди амалиёт[ои хуxxати:  </t>
  </si>
  <si>
    <t xml:space="preserve">б) Хизматрасонии аккредитиви содиротb, ки ба фоидаи резидентони  Xум[урии Тоxикистон кушода шудаанд:  </t>
  </si>
  <si>
    <r>
      <t>2.Таuйир додани шарт</t>
    </r>
    <r>
      <rPr>
        <sz val="12"/>
        <color indexed="8"/>
        <rFont val="Times New Roman Tj"/>
        <family val="1"/>
        <charset val="204"/>
      </rPr>
      <t>њ</t>
    </r>
    <r>
      <rPr>
        <sz val="12"/>
        <color indexed="8"/>
        <rFont val="Times New Roman TAJIK"/>
        <family val="1"/>
        <charset val="204"/>
      </rPr>
      <t>ои rарзди</t>
    </r>
    <r>
      <rPr>
        <sz val="12"/>
        <color indexed="8"/>
        <rFont val="Times New Roman Tj"/>
        <family val="1"/>
        <charset val="204"/>
      </rPr>
      <t>њї</t>
    </r>
    <r>
      <rPr>
        <sz val="12"/>
        <color indexed="8"/>
        <rFont val="Times New Roman TAJIK"/>
        <family val="1"/>
        <charset val="204"/>
      </rPr>
      <t xml:space="preserve"> бо ташаббуси мизоx ( таuйир додани фоизи истифодабарии rарз, маблаuи rарз, наrшаи пардохти rарз, таъминнокb) </t>
    </r>
  </si>
  <si>
    <r>
      <t>2.Таuйир додани шарт</t>
    </r>
    <r>
      <rPr>
        <sz val="12"/>
        <color indexed="8"/>
        <rFont val="Times New Roman Tj"/>
        <family val="1"/>
        <charset val="204"/>
      </rPr>
      <t>њ</t>
    </r>
    <r>
      <rPr>
        <sz val="12"/>
        <color indexed="8"/>
        <rFont val="Times New Roman TAJIK"/>
        <family val="1"/>
        <charset val="204"/>
      </rPr>
      <t>ои rарзди</t>
    </r>
    <r>
      <rPr>
        <sz val="12"/>
        <color indexed="8"/>
        <rFont val="Times New Roman Tj"/>
        <family val="1"/>
        <charset val="204"/>
      </rPr>
      <t>њї</t>
    </r>
    <r>
      <rPr>
        <sz val="12"/>
        <color indexed="8"/>
        <rFont val="Times New Roman TAJIK"/>
        <family val="1"/>
        <charset val="204"/>
      </rPr>
      <t xml:space="preserve"> бо ташаббуси мизоx</t>
    </r>
    <r>
      <rPr>
        <b/>
        <sz val="12"/>
        <color indexed="8"/>
        <rFont val="Times New Roman TAJIK"/>
        <family val="1"/>
        <charset val="204"/>
      </rPr>
      <t xml:space="preserve"> ( таuйир додани фоизи истифодабарии rарз, маблаuи rарз, наrшаи пардохти rарз, таъминнокb) </t>
    </r>
  </si>
  <si>
    <t>Хадамоти бехатарb</t>
  </si>
  <si>
    <t>Мудирияти бонкдории чакана</t>
  </si>
  <si>
    <t xml:space="preserve">  - маълумотнома-тасдиrнома оиди баrияи сурат[исоби мизоx-шахсони воrеb</t>
  </si>
  <si>
    <t>б) барои мизоxони сектори чакана</t>
  </si>
  <si>
    <t>филиали Ёвон</t>
  </si>
  <si>
    <t>Мудирияти рушди тиxорати корт[ои пардохтb</t>
  </si>
  <si>
    <t>0.3%  мин.4.1 сомони</t>
  </si>
  <si>
    <t>0.5%( мин.170 сомони максимум 4500 сомони</t>
  </si>
  <si>
    <t>то 4% солона</t>
  </si>
  <si>
    <t>300_02</t>
  </si>
  <si>
    <t>2. Rабули пули наrди номураттаб ва навъбандинашуда аз мизоxоне, ки rисми зиёди маблаu[ояшон (миrдоран) арзиши 1, 3, 5 ва 10 сомонb мебошад, барои ворид кардан ба [исоби бонкb  барои 1 даста (барои даста[ои нопурра комиссия ситонида намешавад)</t>
  </si>
  <si>
    <t>Ориенбанк</t>
  </si>
  <si>
    <t>0.3%-2%</t>
  </si>
  <si>
    <t>6 сомони/соат</t>
  </si>
  <si>
    <t>4 сомони</t>
  </si>
  <si>
    <t>124 сомони</t>
  </si>
  <si>
    <t>0.2%(мин.50дол-мак.2000 дол)</t>
  </si>
  <si>
    <t>0.15%(мин 100дол-мак-700 дол)</t>
  </si>
  <si>
    <t>0.15%(мин.50 дол-мак-500 дол)</t>
  </si>
  <si>
    <t>0.3% мохона</t>
  </si>
  <si>
    <t>15-150 евро</t>
  </si>
  <si>
    <t>10-90 доллар</t>
  </si>
  <si>
    <t>0-5%</t>
  </si>
  <si>
    <t>0-1%</t>
  </si>
  <si>
    <t>6.00/10.00доллар</t>
  </si>
  <si>
    <t xml:space="preserve">10.00/12.00доллар </t>
  </si>
  <si>
    <t>3.00 доллар%</t>
  </si>
  <si>
    <t>15.00/20.00 доллар</t>
  </si>
  <si>
    <t>8.00/15.00доллар</t>
  </si>
  <si>
    <t>15.00/20.00доллар</t>
  </si>
  <si>
    <t>25.00/35.00 доллар</t>
  </si>
  <si>
    <t xml:space="preserve">  - дар [олати арзёбии дороии та[вилшавандаа зиёда аз  200 [азор  сомонb  </t>
  </si>
  <si>
    <t xml:space="preserve">  - дар [олати арзёбии дороии та[вилшаванда зиёда аз  200 [азор  сомонb  </t>
  </si>
  <si>
    <t xml:space="preserve">               - дар [олати арзёбии дороии та[вилшаванда то 200 [азор  сомонb</t>
  </si>
  <si>
    <t xml:space="preserve">               - дар [олати арзёбии дороии та[вилшаванда зиёда аз 200 [азор  сомонb </t>
  </si>
  <si>
    <t>иловагb xамъ мешавад</t>
  </si>
  <si>
    <t>барои [ар 10 км пурра иловагb xамъ мешавад</t>
  </si>
  <si>
    <t>барои [ар 50 [азор сомонb</t>
  </si>
  <si>
    <t xml:space="preserve">Та[вил - Расонидани арзиш ба мизоxи Бонк(хизматрасонb) </t>
  </si>
  <si>
    <t>1. Бастани созишнома барои  хизматрасонb :</t>
  </si>
  <si>
    <t xml:space="preserve">      - дар [олати арзёбии дороии та[вилшаванда то 200 [азор  сомонb</t>
  </si>
  <si>
    <t>Мудирияти хазинадори, савдо ва хисоббаробаркуни</t>
  </si>
  <si>
    <t>а) Ба расмият даровардан ва имзо кардани шартнома барои хизматрасонb</t>
  </si>
  <si>
    <t xml:space="preserve">б) даровардани истило[ ба шартнома бо ташаббуси Мизоx </t>
  </si>
  <si>
    <t>в) [амлу наrли пули наrд ва дигар арзиш[о берун аз [удуди xои асосии 
    самти Хидмати та[вили Бонк (дар масофаи то 15км):</t>
  </si>
  <si>
    <t>г) [амлу наrли пули наrд ва дигар арзиш[о берун аз [удуди xои асосии 
    самти Хидмати та[вили Бонк (дар масофаи аз 15 км зиёд)</t>
  </si>
  <si>
    <t xml:space="preserve"> - дар [олати арзёбии дороии та[вилшаванда зиёда аз  200 [азор  сомонb  </t>
  </si>
  <si>
    <t xml:space="preserve">                  - дар [олати арзёбии дороии та[вилшаванда то 200 [азор  сомонb</t>
  </si>
  <si>
    <t>ж)гирифтани маълумот оиди баrияи [исоб дар банкомат ва НДН-[ои бонк</t>
  </si>
  <si>
    <t>ж)гирифтани маълумот баrияи [исоб дар банкомат ва НДН-[ои бонк</t>
  </si>
  <si>
    <r>
      <t>ПЕШНИ</t>
    </r>
    <r>
      <rPr>
        <sz val="16"/>
        <rFont val="Palatino Linotype"/>
        <family val="1"/>
        <charset val="204"/>
      </rPr>
      <t>Ҳ</t>
    </r>
    <r>
      <rPr>
        <sz val="16"/>
        <rFont val="Times New Roman Taj"/>
        <family val="1"/>
        <charset val="204"/>
      </rPr>
      <t>ОД</t>
    </r>
    <r>
      <rPr>
        <sz val="16"/>
        <rFont val="Palatino Linotype"/>
        <family val="1"/>
        <charset val="204"/>
      </rPr>
      <t>Ҳ</t>
    </r>
    <r>
      <rPr>
        <sz val="16"/>
        <rFont val="Times New Roman Taj"/>
        <family val="1"/>
        <charset val="204"/>
      </rPr>
      <t>О</t>
    </r>
  </si>
  <si>
    <r>
      <t>ТА</t>
    </r>
    <r>
      <rPr>
        <sz val="16"/>
        <rFont val="Times New Roman Tj"/>
        <family val="1"/>
        <charset val="204"/>
      </rPr>
      <t>Ѓ</t>
    </r>
    <r>
      <rPr>
        <sz val="16"/>
        <rFont val="Times New Roman Taj"/>
        <family val="1"/>
        <charset val="204"/>
      </rPr>
      <t>ЙИРОТ</t>
    </r>
    <r>
      <rPr>
        <sz val="16"/>
        <rFont val="Palatino Linotype"/>
        <family val="1"/>
        <charset val="204"/>
      </rPr>
      <t>Ҳ</t>
    </r>
    <r>
      <rPr>
        <sz val="16"/>
        <rFont val="Times New Roman Taj"/>
        <family val="1"/>
        <charset val="204"/>
      </rPr>
      <t>О</t>
    </r>
  </si>
  <si>
    <t xml:space="preserve">      б)тасдиrи нусхаи [уxxат[ои таъсисии шахсони [уrуrb бе тасдиrи нотариалb</t>
  </si>
  <si>
    <t>**</t>
  </si>
  <si>
    <t>Бе назардошти андоз аз арзиши иловашуда</t>
  </si>
  <si>
    <t>Та[вил - Расонидани арзиш ба мизоx (хизматрасонb)**</t>
  </si>
  <si>
    <t>Хизматрасони[ои машваратb**</t>
  </si>
  <si>
    <t xml:space="preserve"> 40 евро</t>
  </si>
  <si>
    <t>{исоббаробаркуни[о -Корт[ои  пластикb*</t>
  </si>
  <si>
    <t xml:space="preserve"> 50 евро </t>
  </si>
  <si>
    <t xml:space="preserve"> 50 доллари ИМА </t>
  </si>
  <si>
    <t xml:space="preserve"> 50 доллари ИМА  </t>
  </si>
  <si>
    <t xml:space="preserve">  100 евро  </t>
  </si>
  <si>
    <t xml:space="preserve"> 100 доллари ИМА</t>
  </si>
  <si>
    <t xml:space="preserve">       50.00 доллари ИМА (мо[она)</t>
  </si>
  <si>
    <t xml:space="preserve">  30 доллари ИМА </t>
  </si>
  <si>
    <t xml:space="preserve">  50 евро </t>
  </si>
  <si>
    <t xml:space="preserve">  20 доллари ИМА  </t>
  </si>
  <si>
    <t>{исоббаробаркуни[о- Супориши пардохт*</t>
  </si>
  <si>
    <t xml:space="preserve">                - барои шахсони воrеb</t>
  </si>
  <si>
    <t xml:space="preserve">                - барои шахсони юридикb</t>
  </si>
  <si>
    <t xml:space="preserve"> - арзиши хизматрасонb дар холати таuйир ёфтани rурби расмии доллари ИМА, ЕВРО, Рубли руси нисбати </t>
  </si>
  <si>
    <t>пули  миллb «сомонb».</t>
  </si>
  <si>
    <t>Пардохти маблаu дар дохили Xумхурии Тоxикистон</t>
  </si>
  <si>
    <t>3. Пешни[од намудани восита[ои техникb барои пайвастшавb ба  [исоби мукотибавb бо истифодабарии низоми компютерии берун аз бонк**</t>
  </si>
  <si>
    <t>Агроинвестбонк</t>
  </si>
  <si>
    <t>Мудирияти хазинадори,савдо ва хисоббаробаркуни</t>
  </si>
  <si>
    <t xml:space="preserve">               - бо  юани хитоb (код 156)</t>
  </si>
  <si>
    <t xml:space="preserve">        - барои номутобиrи[о дар [уxxат[о (барои [ар як номутобиrат), агар хуxxат[о аз тарафи XСК Агроинвестбонк тафтиш шуда бошад</t>
  </si>
  <si>
    <r>
      <t xml:space="preserve">        - барои тафтиши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уxxат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 мувофиrи аккредитив (агар хуxxат[о аз тарафи XСК Агроинвестбонк тафтиш шуда бошад)</t>
    </r>
  </si>
  <si>
    <r>
      <t xml:space="preserve">        - барои хабардор намудани та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йирот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 ба аккредитив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ои содирот</t>
    </r>
    <r>
      <rPr>
        <sz val="12"/>
        <rFont val="Palatino Linotype"/>
        <family val="1"/>
        <charset val="204"/>
      </rPr>
      <t>ӣ</t>
    </r>
  </si>
  <si>
    <r>
      <t>Хадамоти бехатар</t>
    </r>
    <r>
      <rPr>
        <sz val="12"/>
        <rFont val="Palatino Linotype"/>
        <family val="1"/>
        <charset val="204"/>
      </rPr>
      <t>ӣ</t>
    </r>
  </si>
  <si>
    <t xml:space="preserve">в) пешкаш кардани калиди бехатарї дар таљњизоти махсусгардонидашудаи USB бо њамљоягии имзои электронї-раќамї барои Мизољ    </t>
  </si>
  <si>
    <t xml:space="preserve">д) азнавкунии рељавии (ѓайрирељавї) сертификати имзои электронї-раќамї бе пешнињоди таљњизоти нави USB  </t>
  </si>
  <si>
    <t>ж) пешкаш намудани сертификати имзои электронї-раќамии иловагї  бе пешнињоди таљњизоти нави USB</t>
  </si>
  <si>
    <t>з) пешкаш намудани корти чипдори COSMO32  бе пешнињоди таљњизоти махсусгардонидашудаи USB</t>
  </si>
  <si>
    <r>
      <t xml:space="preserve">и) пардохти </t>
    </r>
    <r>
      <rPr>
        <sz val="12"/>
        <rFont val="Palatino Linotype"/>
        <family val="1"/>
        <charset val="204"/>
      </rPr>
      <t>ҳ</t>
    </r>
    <r>
      <rPr>
        <sz val="12"/>
        <rFont val="Times New Roman Tj"/>
        <family val="1"/>
        <charset val="204"/>
      </rPr>
      <t>армо</t>
    </r>
    <r>
      <rPr>
        <sz val="12"/>
        <rFont val="Palatino Linotype"/>
        <family val="1"/>
        <charset val="204"/>
      </rPr>
      <t>ҳ</t>
    </r>
    <r>
      <rPr>
        <sz val="12"/>
        <rFont val="Times New Roman Tj"/>
        <family val="1"/>
        <charset val="204"/>
      </rPr>
      <t xml:space="preserve">аи </t>
    </r>
    <r>
      <rPr>
        <sz val="12"/>
        <rFont val="Palatino Linotype"/>
        <family val="1"/>
        <charset val="204"/>
      </rPr>
      <t>ҳ</t>
    </r>
    <r>
      <rPr>
        <sz val="12"/>
        <rFont val="Times New Roman Tj"/>
        <family val="1"/>
        <charset val="204"/>
      </rPr>
      <t>а</t>
    </r>
    <r>
      <rPr>
        <sz val="12"/>
        <rFont val="Palatino Linotype"/>
        <family val="1"/>
        <charset val="204"/>
      </rPr>
      <t>ққ</t>
    </r>
    <r>
      <rPr>
        <sz val="12"/>
        <rFont val="Times New Roman Tj"/>
        <family val="1"/>
        <charset val="204"/>
      </rPr>
      <t>и муштар</t>
    </r>
    <r>
      <rPr>
        <sz val="12"/>
        <rFont val="Palatino Linotype"/>
        <family val="1"/>
        <charset val="204"/>
      </rPr>
      <t>ӣ</t>
    </r>
    <r>
      <rPr>
        <sz val="12"/>
        <rFont val="Times New Roman Tj"/>
        <family val="1"/>
        <charset val="204"/>
      </rPr>
      <t xml:space="preserve"> барои хизматрасонии истифодаи Интернет-бонк</t>
    </r>
  </si>
  <si>
    <t>2. Ба мизољ пешкаш кардани барномаи  автоматикунонидашуда</t>
  </si>
  <si>
    <t>Филиали бонк дар вилояти Сугд</t>
  </si>
  <si>
    <r>
      <t>3. Rабули мабла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и на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дина бо танга (барои 1000 дона танга)</t>
    </r>
  </si>
  <si>
    <t>аз рeи rурби мубодилаи АИБ дар рeзи  гузаронидани амалиёт</t>
  </si>
  <si>
    <t>0,1 % аз маблаu
(min 500 сомони)</t>
  </si>
  <si>
    <t>0,1 % аз маблаu (min 500 сомони    maх 4500 сомони)</t>
  </si>
  <si>
    <t>0,1 % аз маблаu (min 500 сомони
maх 1500 сомони)</t>
  </si>
  <si>
    <t>21.00/26.00 доллари ИМА</t>
  </si>
  <si>
    <t>{исоббаробаркуни[о -Корт[ои  пардохтb*</t>
  </si>
  <si>
    <t>А. Тарофа[ои умумии Корт[ои пардохтb*</t>
  </si>
  <si>
    <t>1. Кушодани [исоб[ои махсуси корти барои мизоxони бонк</t>
  </si>
  <si>
    <t xml:space="preserve">2. Барориши корти пардохти ва PIN-лиффофаи он : </t>
  </si>
  <si>
    <r>
      <t>а) корт[о бо хати магнитb бо м</t>
    </r>
    <r>
      <rPr>
        <sz val="12"/>
        <rFont val="Times New Roman Tj"/>
        <family val="1"/>
        <charset val="204"/>
      </rPr>
      <t>ўњ</t>
    </r>
    <r>
      <rPr>
        <sz val="12"/>
        <rFont val="Times New Roman TAJIK"/>
        <family val="1"/>
        <charset val="204"/>
      </rPr>
      <t>лати эътибори 1 сол /2 сол;</t>
    </r>
  </si>
  <si>
    <r>
      <t>б) смарт-корт</t>
    </r>
    <r>
      <rPr>
        <sz val="12"/>
        <rFont val="Times New Roman TAJIK"/>
        <family val="1"/>
        <charset val="204"/>
      </rPr>
      <t>[</t>
    </r>
    <r>
      <rPr>
        <sz val="12"/>
        <rFont val="Times New Roman"/>
        <family val="1"/>
        <charset val="204"/>
      </rPr>
      <t>о бо мў</t>
    </r>
    <r>
      <rPr>
        <sz val="12"/>
        <rFont val="Times New Roman Tj"/>
        <family val="1"/>
        <charset val="204"/>
      </rPr>
      <t>њ</t>
    </r>
    <r>
      <rPr>
        <sz val="12"/>
        <rFont val="Times New Roman"/>
        <family val="1"/>
        <charset val="204"/>
      </rPr>
      <t>лати эътибори 2 сол / 3 сол;</t>
    </r>
  </si>
  <si>
    <t>в) барои гузаронидани фоиз[ои депозити мe[латнок мувофиrи мe[лати амали шартномаи депозити мe[латнок ба намуди корти пардохтии интихобкардаи мизоx;</t>
  </si>
  <si>
    <r>
      <t>3. Пардохти иловагb барои барориши фаврии корти пардохтb (дар давоми рeзи амалиётb- бе назардошти бурда расонидан ба во[иди минта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авии Бонк) барои тамоми намуд[ои корт[ои пардохти:</t>
    </r>
  </si>
  <si>
    <t>4. Пардохт барои хизматрасонии корт[ои стандартb:</t>
  </si>
  <si>
    <t>5. Гузаронидани амалиёт[о бо корт[ои пардохтии XСК "Агроинвестбонк" дар банкомат[о, НДН ва хазина[ои бонк:</t>
  </si>
  <si>
    <t xml:space="preserve">                      - бо корт[ои барои фоизи депозит[ои пешни[одшаванда</t>
  </si>
  <si>
    <t xml:space="preserve">                      - бо корти дохилии "КАД"</t>
  </si>
  <si>
    <r>
      <t xml:space="preserve">                      - бо корти дохилии "Корти Милл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>"</t>
    </r>
  </si>
  <si>
    <t>г) интиrоли маблаu аз корт ба корти як доранда (Р2Р)</t>
  </si>
  <si>
    <t>д) интиrоли маблаu аз корт ба корт барои дорандагони гуногун (Р2Р)</t>
  </si>
  <si>
    <t>е) ворид намудани маблаu ба сурат[исоби корти пардохтb ба воситаи POS-терминал</t>
  </si>
  <si>
    <t>ж) гирифтани маълумот оиди баrияи [исоб дар банкомат ва НДН-[ои бонк</t>
  </si>
  <si>
    <t>6. Гузаронидани амалиёт[о бо корт[ои пардохтии XСК "Агроинвестбонк" дар банкомат ва НДН-[ои бонк[ои шарики XCК "Агроинвестбонк" (амалиёт[ои дохилинизомb);</t>
  </si>
  <si>
    <t xml:space="preserve">                      -корти дохилии "КАД"</t>
  </si>
  <si>
    <t xml:space="preserve">                      -корти дохилии "Корти Миллb"</t>
  </si>
  <si>
    <t>7. Гузаронидани амалиёт[о бо корт[ои пардохтии XСК "Агроинвестбонк" дар банкомат ва НДН -[ои дигар бонк[о (амалиёт[ои беруна):</t>
  </si>
  <si>
    <t>а) гирифтани пули наrд :</t>
  </si>
  <si>
    <t>8. Интиrоли маблаu аз рeи нишона[ои [исоби кортb мувофиrи аризаи Мизоx;</t>
  </si>
  <si>
    <t xml:space="preserve">                      - бо сомонb</t>
  </si>
  <si>
    <t xml:space="preserve">                      - бо доллари ИМА (тавассути низоми SWIFT)</t>
  </si>
  <si>
    <t>09. Тасдиrномаи баrияи [исоби кортb дар хуxxати расмии Бонк</t>
  </si>
  <si>
    <r>
      <t>10. Насби хизматрасонии "SMS-</t>
    </r>
    <r>
      <rPr>
        <sz val="12"/>
        <rFont val="Times New Roman"/>
        <family val="1"/>
        <charset val="204"/>
      </rPr>
      <t>b</t>
    </r>
    <r>
      <rPr>
        <sz val="12"/>
        <rFont val="Times New Roman TAJIK"/>
        <family val="1"/>
        <charset val="204"/>
      </rPr>
      <t>anking"</t>
    </r>
  </si>
  <si>
    <r>
      <t xml:space="preserve">11. </t>
    </r>
    <r>
      <rPr>
        <sz val="12"/>
        <rFont val="Times New Roman TAJIK"/>
        <family val="1"/>
        <charset val="204"/>
      </rPr>
      <t>Насби хизматрасонии</t>
    </r>
    <r>
      <rPr>
        <sz val="12"/>
        <rFont val="Times New Roman"/>
        <family val="1"/>
        <charset val="204"/>
      </rPr>
      <t xml:space="preserve"> "Internet-banking"/"Mobile-banking"</t>
    </r>
  </si>
  <si>
    <r>
      <t xml:space="preserve">12. </t>
    </r>
    <r>
      <rPr>
        <sz val="12"/>
        <rFont val="Times New Roman TAJIK"/>
        <family val="1"/>
        <charset val="204"/>
      </rPr>
      <t>Генерация намудани корт[ои виртуалb тариrи</t>
    </r>
    <r>
      <rPr>
        <sz val="12"/>
        <rFont val="Times New Roman"/>
        <family val="1"/>
        <charset val="204"/>
      </rPr>
      <t xml:space="preserve"> хизматрасонии"Internet-banking"/"Mobile-banking" бо </t>
    </r>
    <r>
      <rPr>
        <sz val="12"/>
        <rFont val="Times New Roman TAJIK"/>
        <family val="1"/>
        <charset val="204"/>
      </rPr>
      <t>муддати се мо[</t>
    </r>
  </si>
  <si>
    <t xml:space="preserve">13. Иваз намудани PIN-рамз тавассути банкомат[ои Бонк </t>
  </si>
  <si>
    <r>
      <t>14</t>
    </r>
    <r>
      <rPr>
        <sz val="12"/>
        <rFont val="Times New Roman Taj"/>
        <family val="1"/>
        <charset val="204"/>
      </rPr>
      <t>. Иваз</t>
    </r>
    <r>
      <rPr>
        <sz val="12"/>
        <rFont val="Times New Roman TAJIK"/>
        <family val="1"/>
        <charset val="204"/>
      </rPr>
      <t xml:space="preserve"> намудани PIN-рамз барои хизматрасонии </t>
    </r>
    <r>
      <rPr>
        <sz val="12"/>
        <rFont val="Times New Roman"/>
        <family val="1"/>
        <charset val="204"/>
      </rPr>
      <t xml:space="preserve"> "Internet-banking"/"Mobile-banking"</t>
    </r>
  </si>
  <si>
    <r>
      <t>15</t>
    </r>
    <r>
      <rPr>
        <sz val="12"/>
        <rFont val="Times New Roman Taj"/>
        <family val="1"/>
        <charset val="204"/>
      </rPr>
      <t>.Азнавкунии</t>
    </r>
    <r>
      <rPr>
        <sz val="12"/>
        <rFont val="Times New Roman TAJIK"/>
        <family val="1"/>
        <charset val="204"/>
      </rPr>
      <t xml:space="preserve"> PIN-рамз барои корт[о бо хати магнитb(бо сабаби гум кардан ва uайра)</t>
    </r>
  </si>
  <si>
    <t xml:space="preserve">16. Сифркунонии хисобкунаки бо хато ворид намудани PIN-рамз </t>
  </si>
  <si>
    <t>17. Омодакунии такрории рельефи тарафи асосии корт[о</t>
  </si>
  <si>
    <t xml:space="preserve">18. Зиёд намудани меъёри рузона/шабонарeзии хароxот барои кортb пардохтb </t>
  </si>
  <si>
    <t>19. Пешни[оди иrтибос аз [исоби кортb тавассути барандаи коuазb</t>
  </si>
  <si>
    <t>20. Пешни[оди [армо[аи иrтибос ба мизоx тавассути е-mail</t>
  </si>
  <si>
    <t xml:space="preserve">21.   а) Му[осира намудани корти пардохтb </t>
  </si>
  <si>
    <t xml:space="preserve">       б) Аз нав фаъол гардонидани корти пардохтb (аз му[осира баровардан)</t>
  </si>
  <si>
    <r>
      <t xml:space="preserve">22. 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арима дар [олати ро[ додан ба овердрафт****</t>
    </r>
  </si>
  <si>
    <t>23. Тафтиш намудани норозигии мизox дар асоси ариза:</t>
  </si>
  <si>
    <t>в) амалиёт[ои гузаронидашуда бо терминалхои дигар бонк[о;</t>
  </si>
  <si>
    <t xml:space="preserve">                               бо дарназардотшти пешнињод намудани њуљљатњои зарурї ба низоми пардохтї</t>
  </si>
  <si>
    <t xml:space="preserve">                               бе дарназардотшти пешнињод намудани њуљљатњо</t>
  </si>
  <si>
    <t>24.1 Баrайд гирифтани корти VISA дар рeйхати стоп-лист ба муддати як мо[</t>
  </si>
  <si>
    <t>24.2 Ба rайд гирифтани корти МС дар рeйхати стоп-лист ба муддати ду [афта</t>
  </si>
  <si>
    <t>Б. Тарофа[ои лои[а[ои музди маоши бонк *</t>
  </si>
  <si>
    <t xml:space="preserve">25. Дар доираи лоињаи музди маош пешнињод намудани барномаи бањисобгирии худкори (автоматикунонидашудаи) музди маош ба кормандони ташкилот ва гузаронидани омузиш </t>
  </si>
  <si>
    <t>"Лои[а[ои музди маоши-стандартb"</t>
  </si>
  <si>
    <t xml:space="preserve">26. Асъори [исоби кортb </t>
  </si>
  <si>
    <t xml:space="preserve">27. Намуди корти пардохтb </t>
  </si>
  <si>
    <t>28. Мe[лати эътибори корти пардохтb</t>
  </si>
  <si>
    <t xml:space="preserve">29. Пардохт барои хизматрасонии корт дар муњлати эътибори аввалия: </t>
  </si>
  <si>
    <t xml:space="preserve">                                                                    * асосї</t>
  </si>
  <si>
    <t xml:space="preserve">                                                                    *иловагї</t>
  </si>
  <si>
    <r>
      <t>30. Пардохт барои аз навбаровардани корт бо сабаби хотима ёфтани му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лати эътибор**</t>
    </r>
  </si>
  <si>
    <t>32. Комиссияи бонки барои хизматрасонии лоињаи музди маоши Ташкилот</t>
  </si>
  <si>
    <r>
      <t>33. Гирифтани пули наrд аз банкомат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ва НДН Бонк:  </t>
    </r>
  </si>
  <si>
    <t xml:space="preserve">                                                                   *бо сомонb</t>
  </si>
  <si>
    <t xml:space="preserve">                                                                   *бо доллари ИМА </t>
  </si>
  <si>
    <t>34. Хизматрасони кортњо дар шабакаи дигар бонкњо;</t>
  </si>
  <si>
    <t>"Лои[а[ои музди маоши-VIP"</t>
  </si>
  <si>
    <t xml:space="preserve">35. Асъори [исоби кортb </t>
  </si>
  <si>
    <t xml:space="preserve">36. Намуди корти пардохтb </t>
  </si>
  <si>
    <t>37. Мe[лати эътибори корти пардохтb</t>
  </si>
  <si>
    <t xml:space="preserve">38. Пардохт барои хизматрасонии корт дар муњлати эътибори аввалия: </t>
  </si>
  <si>
    <r>
      <t>39. Пардохт барои аз навбаровардани корт бо сабаби хотима ёфтани му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лати эътибор**</t>
    </r>
  </si>
  <si>
    <t xml:space="preserve">40. Пардохт барои азнавбаровардани корти пардохтї бо сабабњои гум кардани он, дуздидашудан, осеб дидан, гумм кардани рамзи PIN, таѓйир ёфтани ному насаби доранда: </t>
  </si>
  <si>
    <t>41. Комиссияи бонки барои хизматрасонии лоињаи музди маоши Ташкилот</t>
  </si>
  <si>
    <r>
      <t>42. Гирифтани пули наrд аз банкомат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ва НДН-b  Бонк:  </t>
    </r>
  </si>
  <si>
    <t>43. Хизматрасони кортњо дар шабакаи дигар бонкњо;</t>
  </si>
  <si>
    <t>В. Хизматрасонии дорандагони кортњои пардохтии дигар Бонкњо *</t>
  </si>
  <si>
    <r>
      <t>44. Гирифтани пули наrд аз НДН-b Бонк тавассути корт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ои </t>
    </r>
    <r>
      <rPr>
        <sz val="12"/>
        <rFont val="Times New Roman Tj"/>
        <family val="1"/>
        <charset val="204"/>
      </rPr>
      <t xml:space="preserve">дохилї ва байналмиллалї </t>
    </r>
    <r>
      <rPr>
        <sz val="12"/>
        <rFont val="Times New Roman TAJIK"/>
        <family val="1"/>
        <charset val="204"/>
      </rPr>
      <t xml:space="preserve">:  </t>
    </r>
  </si>
  <si>
    <t xml:space="preserve">45. Гирифтани пули наќд аз банкоматњои Бонк тавассути кортњои бонкњои Шарик:  </t>
  </si>
  <si>
    <t xml:space="preserve">46. Гирифтани пули наќд аз банкоматњои Бонк тавассути кортњои байналмиллалии бонкњои ЉТ:  </t>
  </si>
  <si>
    <t xml:space="preserve">47. Гирифтани пули наќд аз банкоматњои Бонк тавассути кортњои байналмиллалии бонкњои хориљї ;  </t>
  </si>
  <si>
    <t xml:space="preserve">48. Мањдудияти гирифтани пули наќд-доллари ИМА аз банкоматњо ва НДН-и Бонк дар як руз;  </t>
  </si>
  <si>
    <t xml:space="preserve">49. Мањдудияти пардохти њаќќи хизматрасонї/мањсулот дар Пос терминалњои Бонк барои як руз/моњ;  </t>
  </si>
  <si>
    <t>Г. Тарофа[о барои муассиса[ои молиявb-Шарикони бонк</t>
  </si>
  <si>
    <t>"Барномаи агентии КАД"</t>
  </si>
  <si>
    <t>50. Муйян намудани мувофиrати шарик:</t>
  </si>
  <si>
    <t>а) Ташкил ва ба ро[ мондани муассисаи молиявb оиди барориш ва химатрасонии корт[ои пардохтb (лои[аи дохилии КАД). Баrайдгирb ва дастрасb (раrами мушаххаси бонкb БИН, як баста корb бо дастрасии фосилавb ба низоми барномавии фронт-офисии FIMI, ду басти корb бо дастрасb ба низоми барномавии бэк-офисии TW CMS)</t>
  </si>
  <si>
    <r>
      <t>в)баrайдгирии 1-адад банкомати (АТМ) Шарик барои;</t>
    </r>
    <r>
      <rPr>
        <sz val="12"/>
        <rFont val="Times New Roman TAJIK"/>
        <family val="1"/>
        <charset val="204"/>
      </rPr>
      <t xml:space="preserve"> </t>
    </r>
  </si>
  <si>
    <r>
      <t xml:space="preserve"> додани наrдина (Cash O</t>
    </r>
    <r>
      <rPr>
        <sz val="12"/>
        <rFont val="Times New Roman"/>
        <family val="1"/>
        <charset val="204"/>
      </rPr>
      <t>u</t>
    </r>
    <r>
      <rPr>
        <sz val="12"/>
        <rFont val="Times New Roman TAJIK"/>
        <family val="1"/>
        <charset val="204"/>
      </rPr>
      <t xml:space="preserve">t) </t>
    </r>
  </si>
  <si>
    <t xml:space="preserve"> rабули наrдина (Cash In) </t>
  </si>
  <si>
    <t xml:space="preserve"> rабул ва додани наrдина (Cash In ва Cash Out) </t>
  </si>
  <si>
    <t>г) таuийрди[ии нишона[ои банкомат дар пойго[и маълумот (ID-и банкомат, протоколи пайвастшавb, суроuа[ои коммуниникатсиониb)</t>
  </si>
  <si>
    <t>д) ба rайд гирифтани POS-терминал[ои Шарик (ТХС ва НДН)</t>
  </si>
  <si>
    <t>ж) пешни[оди таъминоти барномавb барои банкомат ва насб кардани он</t>
  </si>
  <si>
    <t>з) дастрасии фосилавb ба низоми барномавии фронт-офисии FIMI, пайвастшавb ва мушаххаскунонии басти корb (як xои кор [ангоми пайвастшавии ташкилотb rарзb пешни[од мегардад).</t>
  </si>
  <si>
    <t>к) дастрасb ба низоми барномавии бэк-офисии TW CMS, пайвастшавb ва мушаххаскунонии басти кори (ду xои кор [ангоми пайвастшавии ташкилоти rарзb пешни[од мегардад)</t>
  </si>
  <si>
    <t>л) дохил кардани таuийрот ба [уrуr[ои истифодабаранда барои терминал[о (низоми барномавии CMS ва FIMI)</t>
  </si>
  <si>
    <t>м) аз нав тайёр кардани калид[ои рамзгузории махфb барои банкомат ва ё РОS-терминал[о</t>
  </si>
  <si>
    <t>51. Амалиёт[о</t>
  </si>
  <si>
    <t>а) Анxом додани протесесингикунонии амалиёт[ои эммисионие, ки бо истифодаи корт[ои пардохтии Шарик тавассути банкомат[о, НДН ва дар ташкилот[ои савдо ва хизматрасонb сурат мегиранд :</t>
  </si>
  <si>
    <r>
      <t xml:space="preserve"> амалиёт[ои</t>
    </r>
    <r>
      <rPr>
        <sz val="12"/>
        <color indexed="9"/>
        <rFont val="Times New Roman Tj"/>
        <family val="1"/>
        <charset val="204"/>
      </rPr>
      <t xml:space="preserve"> Interbank</t>
    </r>
    <r>
      <rPr>
        <sz val="12"/>
        <color indexed="9"/>
        <rFont val="Times New Roman TAJIK"/>
        <family val="1"/>
        <charset val="204"/>
      </rPr>
      <t xml:space="preserve"> (дар шабакаи дигар бонк[о)</t>
    </r>
  </si>
  <si>
    <t xml:space="preserve">           дар банкомат[о ва НДН</t>
  </si>
  <si>
    <t xml:space="preserve">           дар ТСХ</t>
  </si>
  <si>
    <t>б) Анxом додани протсессингикунонии амалиёт[ои эквайрингb дар банкомат[о, нуrта[ои додани наrдина ва дар ташкилот[ои савдо ва хизматрасоние, ки бо Шарик шартнома бастаанд:</t>
  </si>
  <si>
    <t xml:space="preserve">амалиёт[ои On-Вanк </t>
  </si>
  <si>
    <r>
      <t>амалиёт[ои Int</t>
    </r>
    <r>
      <rPr>
        <sz val="12"/>
        <rFont val="Times New Roman"/>
        <family val="1"/>
        <charset val="204"/>
      </rPr>
      <t>еrbanк</t>
    </r>
    <r>
      <rPr>
        <sz val="12"/>
        <rFont val="Times New Roman TAJIK"/>
        <family val="1"/>
        <charset val="204"/>
      </rPr>
      <t xml:space="preserve"> </t>
    </r>
  </si>
  <si>
    <r>
      <t>в) дархости баrия (Вalancе ing</t>
    </r>
    <r>
      <rPr>
        <sz val="12"/>
        <rFont val="Times New Roman"/>
        <family val="1"/>
        <charset val="204"/>
      </rPr>
      <t>uiry</t>
    </r>
    <r>
      <rPr>
        <sz val="12"/>
        <rFont val="Times New Roman TAJIK"/>
        <family val="1"/>
        <charset val="204"/>
      </rPr>
      <t>)</t>
    </r>
  </si>
  <si>
    <t>д) интиrоли маблаu аз корт ба корт/аз [исоб ба [исоб (Р2Р)</t>
  </si>
  <si>
    <r>
      <t xml:space="preserve">е) ворид намудани маблаu ба сурат[исоби корти пардохтb ба воситаи НДН-[о (POS </t>
    </r>
    <r>
      <rPr>
        <sz val="12"/>
        <rFont val="Times New Roman"/>
        <family val="1"/>
        <charset val="204"/>
      </rPr>
      <t>Debit</t>
    </r>
    <r>
      <rPr>
        <sz val="12"/>
        <rFont val="Times New Roman TAJIK"/>
        <family val="1"/>
        <charset val="204"/>
      </rPr>
      <t>)</t>
    </r>
  </si>
  <si>
    <t>з) гирифтани маълумот оиди 10 амалиёти охирин тавассути банкомат</t>
  </si>
  <si>
    <t>52. Фардикунони ва ма[фуздории корт[о ва PIN-лифофа[о:</t>
  </si>
  <si>
    <t>а) фардикунонии корт;</t>
  </si>
  <si>
    <t>дар пластики Шарик</t>
  </si>
  <si>
    <t>дар пластики "КАД"-и XСК "Агроинвестбонк"</t>
  </si>
  <si>
    <t xml:space="preserve">           б) чоп намудани PIN-лифофа[о; </t>
  </si>
  <si>
    <t>PIN-лифофаи Шарик</t>
  </si>
  <si>
    <t>PIN-лифофаи XСК "Агроинвестбонк"</t>
  </si>
  <si>
    <t xml:space="preserve">           в) ба[исобгирb ва ма[фуздории масъулиятноки корт[о;</t>
  </si>
  <si>
    <t>пластики Шарик барои 1 адад дар 1 сол</t>
  </si>
  <si>
    <t>PIN-лифофаи Шарик барои 1 адад дар 1 сол</t>
  </si>
  <si>
    <t>г) пардохти иловагb барои барориши фаврии корти пардохтb (дар давоми рeзи амалиётb)</t>
  </si>
  <si>
    <t>д) му[осираи корти пардохтb</t>
  </si>
  <si>
    <t>53. Кор бо шикоят[ои мизоxон</t>
  </si>
  <si>
    <t>54. Комиссия[ои додугирифти дуxониба:</t>
  </si>
  <si>
    <t xml:space="preserve">а) Мукофотпулии тааллуrдошта ба XСК "Агроинвестбонк" оид ба амалиёт[ои додани пули наrд, ки бо истифодаи корт[ои пардохтии Шарик дар банкомат[о ва Нуrта[ои додани наrдинаи дигар Бонк[о анxом гирифтаанд </t>
  </si>
  <si>
    <t>б) Мукофотпулии тааллуrдошта ба Шарик оид ба амалиёт[ое, ки бо истифодаи корт[ои пардохтии Шарик дар Ташкилот[ои савдо ва хизматрасонии дигар Бонк[о анxом гирифтаанд.</t>
  </si>
  <si>
    <t>в) Мукофотпулии тааллуrдошта ба Шарик оид ба амалиёт[ои додани пули наrд, ки бо истифода аз корт[ои пардохтии дигар бонк[о дар банкомат[о ва Нуrта[ои додани наrдинаи Шарик анxом гирифтаанд</t>
  </si>
  <si>
    <t xml:space="preserve">г) Мукофотпулии тааллуrдошта ба XСК "Агроинвестбонк" оид ба амалиёт[ое, ки тавассути корт[ои пардохти дар Ташкилот[ои савдо ва хизматрасонии Шарик анxом гирифтаанд </t>
  </si>
  <si>
    <t xml:space="preserve">"Барномаи агентии Бонк бо низом[ои байналмиллалb" </t>
  </si>
  <si>
    <t>55. Хизматрасони[ои консалтингb оид ба пешбурди масъала[ои корт[ои пардохтb бо низом[ои байналмиллалb (барои [ар як низом як маротиба)</t>
  </si>
  <si>
    <t>56. Барномаи агентии Бонк бо низом[ои байналмиллалb:</t>
  </si>
  <si>
    <t xml:space="preserve"> а) Ташкил ва дастгирии Шарик [амчун ташкилоти молиявb оиди барориш ва хизматрасонии корт[ои пардохтb (лои[аи НБП), баrайдгирb ва дастрасb раrами мушаххаси бонкb (БИН), як басти корb бо дастрасии фосилавb ба низоми барномавии фронт-офисии FIMI, ду басти корb бо дастрасb ба низоми барномавии бэк-офисии TW CMS)</t>
  </si>
  <si>
    <t>б) Пешбурд ва дастгирии технологии амалиёт[ои Шарик</t>
  </si>
  <si>
    <r>
      <t xml:space="preserve"> rабул ва додани наrдина (Cash In ва Cash O</t>
    </r>
    <r>
      <rPr>
        <sz val="12"/>
        <rFont val="Times New Roman"/>
        <family val="1"/>
        <charset val="204"/>
      </rPr>
      <t>u</t>
    </r>
    <r>
      <rPr>
        <sz val="12"/>
        <rFont val="Times New Roman TAJIK"/>
        <family val="1"/>
        <charset val="204"/>
      </rPr>
      <t xml:space="preserve">t) </t>
    </r>
  </si>
  <si>
    <t>ж) пешни[оди таъминоти барномави барои Банкомат ва насб кардани он</t>
  </si>
  <si>
    <t>з) дастрасии фосилавb ба низоми барномавии фронт-офисии FIMI, пайвастшавb ва мушаххасткунонии басти корb (як xои корb [ангоми пайвастшавии ташкилотb rарзb пешни[од мегардад).</t>
  </si>
  <si>
    <t>к) дастрасии фосилавb ба низоми барномавии бэк-офисии TW CMS, пайвастшавb ва мушаххаскунонии басти кори (ду xои корb [ангоми пайвастшавии ташкилоти rарзb пешни[од мегардад)</t>
  </si>
  <si>
    <t>м) аз нав тайёр кардани калиди рамзгузории махфb барои банкомат[о ва ё РОS-терминал[о</t>
  </si>
  <si>
    <t>57. Амалиёт[о</t>
  </si>
  <si>
    <t>а) Анxом додани протесесингкунонии амалиёт[ои эммисионие, ки бо истифодаи корт[ои пардохтии Шарик тавассути банкомат[о, нуrта[ои додани наrдина ва дар Ташкилот[ои савдо ва хизматрасонb сурат мегиранд:</t>
  </si>
  <si>
    <r>
      <t>амалиёт[ои</t>
    </r>
    <r>
      <rPr>
        <sz val="12"/>
        <color indexed="9"/>
        <rFont val="Times New Roman Tj"/>
        <family val="1"/>
        <charset val="204"/>
      </rPr>
      <t xml:space="preserve"> Interbank</t>
    </r>
    <r>
      <rPr>
        <sz val="12"/>
        <color indexed="9"/>
        <rFont val="Times New Roman TAJIK"/>
        <family val="1"/>
        <charset val="204"/>
      </rPr>
      <t xml:space="preserve"> (дар шабакаи дигар бонк[о)</t>
    </r>
  </si>
  <si>
    <t>дар банкомат[о ва НДН</t>
  </si>
  <si>
    <t>дар ТСХ</t>
  </si>
  <si>
    <t>б) Анxом додани протсессингкунонии амалиёт[ои эквайрингии гузаронидашуда дар банкомат[о, Нуrта[ои додани наrдина ва дар Ташкилот[ои савдо ва хизматрасоние, ки бо Шарик  шартнома бастаанд:</t>
  </si>
  <si>
    <r>
      <t>амалиёт[ои On-</t>
    </r>
    <r>
      <rPr>
        <sz val="12"/>
        <rFont val="Times New Roman"/>
        <family val="1"/>
        <charset val="204"/>
      </rPr>
      <t>b</t>
    </r>
    <r>
      <rPr>
        <sz val="12"/>
        <rFont val="Times New Roman TAJIK"/>
        <family val="1"/>
        <charset val="204"/>
      </rPr>
      <t>anк (корт[ои Бонк дар шабакаи Бонк)</t>
    </r>
  </si>
  <si>
    <r>
      <t xml:space="preserve">амалиёт{ои </t>
    </r>
    <r>
      <rPr>
        <sz val="12"/>
        <rFont val="Times New Roman"/>
        <family val="1"/>
        <charset val="204"/>
      </rPr>
      <t xml:space="preserve">Intеrbanк </t>
    </r>
    <r>
      <rPr>
        <sz val="12"/>
        <rFont val="Times New Roman Taj"/>
        <family val="1"/>
        <charset val="204"/>
      </rPr>
      <t xml:space="preserve"> (корт{ои Бонк дар шабакаи дигар Бонк{о)</t>
    </r>
  </si>
  <si>
    <r>
      <t xml:space="preserve">в) дархости баrия (Вalancе </t>
    </r>
    <r>
      <rPr>
        <sz val="12"/>
        <rFont val="Times New Roman"/>
        <family val="1"/>
        <charset val="204"/>
      </rPr>
      <t>inguiry)</t>
    </r>
  </si>
  <si>
    <t>58. Фардикунонии ва ма[фуздории корт[о ва PIN-лифофа[о</t>
  </si>
  <si>
    <t xml:space="preserve">           а) Фардикунонb:</t>
  </si>
  <si>
    <t>дар пластики Шарик бо хати магнитb</t>
  </si>
  <si>
    <r>
      <t>дар смарт пластики Шарик (</t>
    </r>
    <r>
      <rPr>
        <sz val="12"/>
        <rFont val="Times New Roman"/>
        <family val="1"/>
        <charset val="204"/>
      </rPr>
      <t>EMV</t>
    </r>
    <r>
      <rPr>
        <sz val="12"/>
        <rFont val="Times New Roman TAJIK"/>
        <family val="1"/>
        <charset val="204"/>
      </rPr>
      <t>-чиповая)</t>
    </r>
  </si>
  <si>
    <t>дар PIN-лифофаи Шарик барои 1 адад</t>
  </si>
  <si>
    <t>дар PIN-лифофаи Бонк</t>
  </si>
  <si>
    <t xml:space="preserve">           в) ба[исобгирb ва ма[фуздории бо масъулияти корт</t>
  </si>
  <si>
    <t>дар плостики Шарик барои 1 адад дар 1 сол</t>
  </si>
  <si>
    <t>дар PIN-лифофаи Шарик барои 1 адад дар 1 сол</t>
  </si>
  <si>
    <t>корт[о бо хат[ои магнитb</t>
  </si>
  <si>
    <r>
      <t>смарт корт[о (</t>
    </r>
    <r>
      <rPr>
        <sz val="12"/>
        <rFont val="Times New Roman"/>
        <family val="1"/>
        <charset val="204"/>
      </rPr>
      <t>EMV</t>
    </r>
    <r>
      <rPr>
        <sz val="12"/>
        <rFont val="Times New Roman TAJIK"/>
        <family val="1"/>
        <charset val="204"/>
      </rPr>
      <t>-чиповая)</t>
    </r>
  </si>
  <si>
    <t>59.  Мукофотпулии тааллуrдошта ба XСК "Агроинвестбонк" барои амалиёт[ои берунии бароришb (эмиссионb) гузаронидашуда бо истифодаи корт[ои пардохтии VISA ва МС-и Шарик</t>
  </si>
  <si>
    <t>60. Комиссияи додугирифти дуxониба:</t>
  </si>
  <si>
    <t xml:space="preserve">а) Мукофотпулии тааллуrдошта ба XСК "Агроинвестбонк" оиди амалиёт[ои эмиссионие, ки  бо истифодаи корт[ои пардохтии VISA ва МС-и Шарик дар  терминал[ои дигар бонк[о анxом шудаанд. </t>
  </si>
  <si>
    <t>дар банкомат[о</t>
  </si>
  <si>
    <t>дар нуrта[ои додани наrдина</t>
  </si>
  <si>
    <t xml:space="preserve">б) Мукофотпулии тааллуrдошта ба Шарик аз амалиёт[ои эмиссионии корт[ои пардохтии VISA ва МС-и Шарик, ки  дар Ташкилот[ои савдо ва хизматарсонии дигар бонк[о анxом шудаанд. </t>
  </si>
  <si>
    <t xml:space="preserve">в) Мукофотпулии тааллуrдошта ба XСК "Агроинвестбонк" барои пурсиши баrия, ки бо истифодаи корт[ои пардохтии VISA ва МС-и Шарик дар терминал[ои дигар бонк[о анxом гирифтаанд. </t>
  </si>
  <si>
    <t xml:space="preserve">г) Мукофотпулии тааллуrдошта ба Шарик оиди амалиёт[ои эквайрингие, ки бо истифодаи корт[ои пардохтии VISA ва МС-и Шарик дар  терминал[ои дигар бонк[о анxом шудаанд. </t>
  </si>
  <si>
    <t xml:space="preserve">д) Мукофотпулии тааллуrдошта ба XСК "Агроинвестбонк" оиди амалиёт[ои эквайрингие, ки бо истифодаи корт[ои пардохтии VISA ва МС-и дигар бонк[о дар Ташкилот[ои савдо ва хизматрасонии Шарик анxом шудаанд. </t>
  </si>
  <si>
    <t xml:space="preserve">е) Мукофотпулии тааллуrдошта ба Шарик вобаста ба амалиёт[ои эквайрингb барои пурсиши баrия, ки бо истифодаи корт[ои пардохтии VISA ва МС-и дигар бонк[о дар терминал[ои Шарик анxом шудаанд. </t>
  </si>
  <si>
    <t>61. Мукофотпулии тааллуrдошта ба XСК "Агроинвестбонк" барои амалиёт[ои эквайрингие, ки бо истифодаи корт[ои пардохтии VISA ва МС-и Шарик анxом дода шудаанд:</t>
  </si>
  <si>
    <t xml:space="preserve">а) амалиёт[ои берунаи эквайрингb дар банкомат[о ва Нуrта[ои додани наrдина </t>
  </si>
  <si>
    <t>б) амалиёт[ои берунаи эквайрингb дар Ташкилот[ои савдо ва хизматрасонb</t>
  </si>
  <si>
    <t>в) амалиёт[ои эквайрингии Оn-ваnк дар Нуrта[ои додани наrдина ва банкомат[о</t>
  </si>
  <si>
    <t>г) амалиёт[ои эквайрингии Оn-ваnк дар Ташкилот[ои савдо ва хизматрасонb</t>
  </si>
  <si>
    <t>62. Кор бо шикоят[ои мизоxон:</t>
  </si>
  <si>
    <t>тафтиши дохилb (як шикоят)</t>
  </si>
  <si>
    <t>тафтиш ба воситаи Низом[ои байналмиллалии пардохтb (як шикоят)</t>
  </si>
  <si>
    <t>60%- и нархи корт</t>
  </si>
  <si>
    <t>1 доллари ИМА дар як мо[</t>
  </si>
  <si>
    <t>0.1% аз маблаu                                              (на кам аз 0.10 доллари ИМА)</t>
  </si>
  <si>
    <t>0.3% аз маблаu                                              (нам кам аз 0.10 доллари ИМА)</t>
  </si>
  <si>
    <t>1,8 % аз маблаu (на кам аз 4,00$)</t>
  </si>
  <si>
    <t>2.0 % аз маблаu (на кам аз 5,00$)</t>
  </si>
  <si>
    <t>0,30 доллари ИМА</t>
  </si>
  <si>
    <t>50 доллари ИМА</t>
  </si>
  <si>
    <t xml:space="preserve">5 доллари ИМА </t>
  </si>
  <si>
    <t>3 доллари ИМА барои як сол</t>
  </si>
  <si>
    <t>5 доллари ИМА барои як сол</t>
  </si>
  <si>
    <t>30% маблаѓи солонаи овердрафти сар карда аз моњи 4-ум</t>
  </si>
  <si>
    <t xml:space="preserve">25.00 доллари ИМА </t>
  </si>
  <si>
    <t>сомони</t>
  </si>
  <si>
    <t xml:space="preserve">КАД, Корти Миллb </t>
  </si>
  <si>
    <t>3 сол</t>
  </si>
  <si>
    <t>мувофиrи тарофа[ои умумb</t>
  </si>
  <si>
    <t>Дар доираи 1,5-2% аз маблаѓњои бањисобгирифташаванда мувофиќи шартномаи лоињаи музди маош барраси мегардад****</t>
  </si>
  <si>
    <t>мувофиrи банди 7 тарофа[ои умумb</t>
  </si>
  <si>
    <t>доллари ИМА ****</t>
  </si>
  <si>
    <t xml:space="preserve">Тамоми намуди кортњо баѓайр аз кортњои стандартии байналмиллалї </t>
  </si>
  <si>
    <t>2  % аз маблаu</t>
  </si>
  <si>
    <t xml:space="preserve">0.00 доллари ИМА </t>
  </si>
  <si>
    <t xml:space="preserve">100.00 доллари ИМА барои 1-адад литсензия </t>
  </si>
  <si>
    <t xml:space="preserve">2500.00 доллари ИМА барои 1-адад литсензия </t>
  </si>
  <si>
    <t>200.00 доллари ИМА як бор ситонида мешавад</t>
  </si>
  <si>
    <t>400.00 доллари ИМА як бор ситонида мешавад</t>
  </si>
  <si>
    <t>3.00 доллари ИМА барои 1-адад  таx[изоти терминалb</t>
  </si>
  <si>
    <t>0.10 доллари ИМА барои як дархост</t>
  </si>
  <si>
    <t xml:space="preserve">0.15 доллари ИМА </t>
  </si>
  <si>
    <t>0.5% аз маблаuи амалиёт</t>
  </si>
  <si>
    <t>0.25% аз маблаuи амалиёт</t>
  </si>
  <si>
    <t xml:space="preserve">2500.00 доллари ИМА барои 1 литсензия </t>
  </si>
  <si>
    <t>200.00 доллари ИМА барои як бор ситонида мешавад</t>
  </si>
  <si>
    <t>400.00 доллари ИМА барои як бор ситонида мешавад</t>
  </si>
  <si>
    <t>0.8 доллари ИМА барои як амалиёт +0.15% аз маблаuи умумии амалиёт</t>
  </si>
  <si>
    <t xml:space="preserve">1.6% аз маблаuи амалиёт </t>
  </si>
  <si>
    <t>комиссияи эквайринги</t>
  </si>
  <si>
    <t xml:space="preserve">2,5 доллари ИМА </t>
  </si>
  <si>
    <t xml:space="preserve">31. Пардохт барои азнавбаровардани корти пардохтї бо сабабњои гум кардани он, дуздидашудан, осеб дидан, гум кардани рамзи PIN, таѓйир ёфтани ному насаби доранда: </t>
  </si>
  <si>
    <t>Бо сомони баробари арзиши 3000,00 доллари ИМА/10000,00 доллари ИМА</t>
  </si>
  <si>
    <t>Мудирияти рушди тичорати кортхои пардохти</t>
  </si>
  <si>
    <t>25 доллари ИМА</t>
  </si>
  <si>
    <t>10 доллари ИМА</t>
  </si>
  <si>
    <t>аз " 19"  январи  соли 2016</t>
  </si>
  <si>
    <t>0,1 % аз маблаг 
(min 800 сомони)</t>
  </si>
  <si>
    <t>0.1% аз маблаu (min 500 сомони
maх 1500 сомони)</t>
  </si>
  <si>
    <t xml:space="preserve">0.5% (мувофиrи шартнома) 
</t>
  </si>
  <si>
    <t>0,1%  аз маблаu</t>
  </si>
  <si>
    <t>300_03</t>
  </si>
  <si>
    <t xml:space="preserve">31. Пардохт барои азнавбаровардани корти пардохтї бо сабабњои гум кардани он, дуздидашудан, осеб дидан, гумм кардани рамзи PIN, таѓйир ёфтани ному насаби доранда: </t>
  </si>
  <si>
    <t>413_35</t>
  </si>
  <si>
    <t>413_36</t>
  </si>
  <si>
    <t>413_37</t>
  </si>
  <si>
    <t>413_38</t>
  </si>
  <si>
    <t>413_39</t>
  </si>
  <si>
    <t>413_40</t>
  </si>
  <si>
    <t>413_41</t>
  </si>
  <si>
    <t>413_42</t>
  </si>
  <si>
    <t>413_43</t>
  </si>
  <si>
    <t>413_44</t>
  </si>
  <si>
    <t>413_45</t>
  </si>
  <si>
    <t>413_46</t>
  </si>
  <si>
    <t>413_47</t>
  </si>
  <si>
    <t>413_48</t>
  </si>
  <si>
    <t>413_49</t>
  </si>
  <si>
    <t>413_50</t>
  </si>
  <si>
    <t>413_51</t>
  </si>
  <si>
    <t>413_52</t>
  </si>
  <si>
    <t>413_53</t>
  </si>
  <si>
    <t>413_54</t>
  </si>
  <si>
    <t>413_55</t>
  </si>
  <si>
    <t>413_56</t>
  </si>
  <si>
    <t>413_57</t>
  </si>
  <si>
    <t>413_58</t>
  </si>
  <si>
    <t>413_59</t>
  </si>
  <si>
    <t>413_60</t>
  </si>
  <si>
    <t>413_61</t>
  </si>
  <si>
    <t>413_62</t>
  </si>
  <si>
    <r>
      <t>3. Пардохти иловагb барои барориши фаврии корти пардохтb (дар давоми рeзи амалиётb- бе назардошти бурда расонидан ба во[иди минта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авии Бонк) барои тамоми намуд[ои корт[ои пардохт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:</t>
    </r>
  </si>
  <si>
    <t xml:space="preserve">                      -корти VISA Electron/Maestro</t>
  </si>
  <si>
    <t xml:space="preserve">Тамоми намуди кортњо, баѓайр аз кортњои стандартии байналмиллалї </t>
  </si>
  <si>
    <t xml:space="preserve">40. Пардохт барои азнавбаровардани корти пардохтї бо сабабњои гум кардани он, дуздидашудан, осеб дидан, гум кардани рамзи PIN, таѓйир ёфтани ному насаби доранда: </t>
  </si>
  <si>
    <r>
      <t>42. Гирифтани пули наrд аз банкомат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ва НДН-и  Бонк:  </t>
    </r>
  </si>
  <si>
    <t xml:space="preserve">                                     rабул ва додани наrдина (Cash In ва Cash Out) </t>
  </si>
  <si>
    <t xml:space="preserve">rабули наrдина (Cash In) </t>
  </si>
  <si>
    <r>
      <t xml:space="preserve">                                     rабул ва додани наrдина (Cash In ва Cash O</t>
    </r>
    <r>
      <rPr>
        <sz val="12"/>
        <rFont val="Times New Roman"/>
        <family val="1"/>
        <charset val="204"/>
      </rPr>
      <t>u</t>
    </r>
    <r>
      <rPr>
        <sz val="12"/>
        <rFont val="Times New Roman TAJIK"/>
        <family val="1"/>
        <charset val="204"/>
      </rPr>
      <t xml:space="preserve">t) </t>
    </r>
  </si>
  <si>
    <t>XCК "Агроинвестбонк" № 9</t>
  </si>
  <si>
    <r>
      <t>Аз тарафи Бонк гузаронидани ташхис ва ба</t>
    </r>
    <r>
      <rPr>
        <b/>
        <sz val="12"/>
        <rFont val="Palatino Linotype"/>
        <family val="1"/>
        <charset val="204"/>
      </rPr>
      <t>ҳ</t>
    </r>
    <r>
      <rPr>
        <b/>
        <sz val="12"/>
        <rFont val="Times New Roman TAJIK"/>
        <family val="1"/>
        <charset val="204"/>
      </rPr>
      <t>огузории металл[ои rимматба[о (маснуоти заргар</t>
    </r>
    <r>
      <rPr>
        <b/>
        <sz val="12"/>
        <rFont val="Palatino Linotype"/>
        <family val="1"/>
        <charset val="204"/>
      </rPr>
      <t>ӣ</t>
    </r>
    <r>
      <rPr>
        <b/>
        <sz val="12"/>
        <rFont val="Times New Roman TAJIK"/>
        <family val="1"/>
        <charset val="204"/>
      </rPr>
      <t>)</t>
    </r>
  </si>
  <si>
    <r>
      <t>1. Пешни[од намудани хизматрасони оиди ташхизи металл[ои rимматба[о ( маснуоти заргар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)</t>
    </r>
  </si>
  <si>
    <r>
      <t xml:space="preserve">3.00 (барои 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ар маснуот)</t>
    </r>
  </si>
  <si>
    <r>
      <t>2. Часпондани бирка (ко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азтам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а)</t>
    </r>
  </si>
  <si>
    <t>940_02</t>
  </si>
  <si>
    <r>
      <t xml:space="preserve">0.50 (барои 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ар маснуот)</t>
    </r>
  </si>
  <si>
    <r>
      <t>3. Ба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огузории металл[ои rимматба[о ( маснуоти заргар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)</t>
    </r>
  </si>
  <si>
    <r>
      <t>1.0% аз арзиши тиб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и меъёр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 xml:space="preserve">ои дар бонк амалкунанда </t>
    </r>
  </si>
  <si>
    <t xml:space="preserve">а) мубодила аз рeи дархости Мизоx  як арзиши исмии асъори хориxb  ба арзиши исмии дигар </t>
  </si>
  <si>
    <t>б) мубодилаи як намуди асъори хориxb ба арзиши исмии дигари uайринаrдb ба воситаи бонкb -мукотибавb</t>
  </si>
  <si>
    <r>
      <t xml:space="preserve">                - барои шахсони </t>
    </r>
    <r>
      <rPr>
        <sz val="12"/>
        <color indexed="8"/>
        <rFont val="Palatino Linotype"/>
        <family val="1"/>
        <charset val="204"/>
      </rPr>
      <t>ҳуқуқӣ</t>
    </r>
  </si>
  <si>
    <t>3. Rабули арзиш[о барои ниго[дори аз шахсони ҳуқуқӣ (пардохти соатбай)</t>
  </si>
  <si>
    <r>
      <t>1.И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уто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и машваратии калон</t>
    </r>
  </si>
  <si>
    <r>
      <t>2.И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синфхонаи лингафон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-компютер</t>
    </r>
    <r>
      <rPr>
        <sz val="12"/>
        <rFont val="Palatino Linotype"/>
        <family val="1"/>
        <charset val="204"/>
      </rPr>
      <t>ӣ</t>
    </r>
  </si>
  <si>
    <r>
      <t>3.И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уто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и машваратии хурд</t>
    </r>
  </si>
  <si>
    <r>
      <t>4.И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синфхонаи таълим</t>
    </r>
    <r>
      <rPr>
        <sz val="12"/>
        <rFont val="Palatino Linotype"/>
        <family val="1"/>
        <charset val="204"/>
      </rPr>
      <t>ӣ</t>
    </r>
  </si>
  <si>
    <r>
      <t>5.Кофе-брейк барои 1 нафар иштирокч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 xml:space="preserve"> (2 маротиба дар як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з)</t>
    </r>
  </si>
  <si>
    <t>2 доллари ИМА</t>
  </si>
  <si>
    <r>
      <t>то 150 доллари ИМА дар 1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</t>
    </r>
  </si>
  <si>
    <r>
      <t>то 100 доллари ИМА дар 1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</t>
    </r>
  </si>
  <si>
    <r>
      <t>то 50 доллари ИМА дар 1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</t>
    </r>
  </si>
  <si>
    <t>***</t>
  </si>
  <si>
    <r>
      <t>Тарофа</t>
    </r>
    <r>
      <rPr>
        <b/>
        <sz val="12"/>
        <rFont val="Palatino Linotype"/>
        <family val="1"/>
        <charset val="204"/>
      </rPr>
      <t>ҳ</t>
    </r>
    <r>
      <rPr>
        <b/>
        <sz val="12"/>
        <rFont val="Times New Roman TAJIK"/>
        <family val="1"/>
        <charset val="204"/>
      </rPr>
      <t>ои маркази таълим</t>
    </r>
    <r>
      <rPr>
        <b/>
        <sz val="12"/>
        <rFont val="Palatino Linotype"/>
        <family val="1"/>
        <charset val="204"/>
      </rPr>
      <t>ӣ***</t>
    </r>
  </si>
  <si>
    <r>
      <t xml:space="preserve">Дар 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олати на зиёда аз 4 соат дар як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 гузаронидани тренинг , тарофаи 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синфхона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 50 % хисоб карда мешавад.</t>
    </r>
  </si>
  <si>
    <r>
      <t>в) Додани пули на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д бо асъори милл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 xml:space="preserve"> (ба 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айр аз музди ме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 xml:space="preserve">нат) 
</t>
    </r>
  </si>
  <si>
    <t>1.0% аз маблаu</t>
  </si>
  <si>
    <t>0,5% аз маблаu</t>
  </si>
  <si>
    <t>21.60/28.00</t>
  </si>
  <si>
    <t>28.00/36.00</t>
  </si>
  <si>
    <t>40.00/52.00</t>
  </si>
  <si>
    <t>100.80/152.00</t>
  </si>
  <si>
    <t>148.80/224.00</t>
  </si>
  <si>
    <t>196.80/256.00</t>
  </si>
  <si>
    <t>36.00/68.00</t>
  </si>
  <si>
    <t>64.00/104.00</t>
  </si>
  <si>
    <t>168.00/208.00</t>
  </si>
  <si>
    <t>248.00/288.00</t>
  </si>
  <si>
    <t>296.00/336.00</t>
  </si>
  <si>
    <t>0,32</t>
  </si>
  <si>
    <t xml:space="preserve">3,20  </t>
  </si>
  <si>
    <t>2,40</t>
  </si>
  <si>
    <t>400,00</t>
  </si>
  <si>
    <t>40,00</t>
  </si>
  <si>
    <t>4,00</t>
  </si>
  <si>
    <t>8,00</t>
  </si>
  <si>
    <t>20,00</t>
  </si>
  <si>
    <t>1,60</t>
  </si>
  <si>
    <t>16,80</t>
  </si>
  <si>
    <t>24000.00/80000.00</t>
  </si>
  <si>
    <t>32000,00</t>
  </si>
  <si>
    <t>2400,00</t>
  </si>
  <si>
    <t>1600,00</t>
  </si>
  <si>
    <t>4800,00</t>
  </si>
  <si>
    <t>400,00 сомони барои 1-адад</t>
  </si>
  <si>
    <t>1,20</t>
  </si>
  <si>
    <t>6,40</t>
  </si>
  <si>
    <t>17,60</t>
  </si>
  <si>
    <t>3,60</t>
  </si>
  <si>
    <t>0,40</t>
  </si>
  <si>
    <t>0,24</t>
  </si>
  <si>
    <t>64,00</t>
  </si>
  <si>
    <t>2,00</t>
  </si>
  <si>
    <t>12 000,00</t>
  </si>
  <si>
    <t>136 000,00</t>
  </si>
  <si>
    <t xml:space="preserve">0,80 </t>
  </si>
  <si>
    <t>11,20</t>
  </si>
  <si>
    <t>4,80</t>
  </si>
  <si>
    <t>112,00</t>
  </si>
  <si>
    <t>240,00</t>
  </si>
  <si>
    <t>40,00 сомонӣ барои як сол</t>
  </si>
  <si>
    <t>сомонӣ</t>
  </si>
  <si>
    <t>400,00 сомонb барои 1-адад</t>
  </si>
  <si>
    <t>640,00 сомонb барои 1-адад</t>
  </si>
  <si>
    <t xml:space="preserve">800,00 сомонb барои 1-адад литсензия </t>
  </si>
  <si>
    <t xml:space="preserve">20000,00 сомонb барои 1-адад литсензия </t>
  </si>
  <si>
    <t>1600,00 сомонb як бор ситонида мешавад</t>
  </si>
  <si>
    <t>3200,00 сомонb як бор ситонида мешавад</t>
  </si>
  <si>
    <t xml:space="preserve">80,00 сомонb барои 1 муроxиат </t>
  </si>
  <si>
    <t>24,00 сомонb барои 1-адад  таx[изоти терминалb</t>
  </si>
  <si>
    <t>0,80 сомонb барои як дархост</t>
  </si>
  <si>
    <t>16,00 сомонb дар як сол</t>
  </si>
  <si>
    <t>40,00 сомонb барои 1 шикоят</t>
  </si>
  <si>
    <t>24480,00 сомонb/[ар сола</t>
  </si>
  <si>
    <t>800,00 сомонb барои 1-адад</t>
  </si>
  <si>
    <t xml:space="preserve">20000,00 сомонb барои 1 литсензия </t>
  </si>
  <si>
    <t>1600,00 сомонb   як бор ситонида мешавад</t>
  </si>
  <si>
    <t>80,00 сомонb барои 1 маротиба муроxиат кардан</t>
  </si>
  <si>
    <t>24,00 сомонb барои 1-адад</t>
  </si>
  <si>
    <t xml:space="preserve">5,60 сомонb барои як амалиёт </t>
  </si>
  <si>
    <t>6,40 сомонb барои як амалиёт +0.15% аз маблаuи умумии амалиёт</t>
  </si>
  <si>
    <t>0,80</t>
  </si>
  <si>
    <t>8,00 сомонӣ барои як корт</t>
  </si>
  <si>
    <t>7200,00 сомонb  солона</t>
  </si>
  <si>
    <t>0,20% аз маблаuи амалиёт</t>
  </si>
  <si>
    <t>0,15% аз маблаuи амалиёт</t>
  </si>
  <si>
    <t>0,05% аз маблаuи амалиёт</t>
  </si>
  <si>
    <t>0,10% аз маблаuи амалиёт</t>
  </si>
  <si>
    <t>0,5% аз маблаuи амалиёт</t>
  </si>
  <si>
    <t>0,25% аз маблаuи амалиёт</t>
  </si>
  <si>
    <t>0,15 % аз маблаu</t>
  </si>
  <si>
    <t>0,10 % аз маблаu</t>
  </si>
  <si>
    <t>1,05% аз маблаuи амалиёт</t>
  </si>
  <si>
    <t xml:space="preserve">0,6% аз маблаuи амалиёт </t>
  </si>
  <si>
    <t xml:space="preserve">1,6% аз маблаuи амалиёт </t>
  </si>
  <si>
    <t>комиссияи эквайрингb</t>
  </si>
  <si>
    <t xml:space="preserve">Дар њолати ворид намудани маблаѓњо бо асъори дигар аз асъори суратњисоб, тавассути ќурби мубодилавии кортњои пардохтии бонк анљом мегирад. </t>
  </si>
  <si>
    <t xml:space="preserve">{исоббаробаркуни[о -Корт[ои  пардохтb </t>
  </si>
  <si>
    <t xml:space="preserve">А. Тарофа[ои умумии Корт[ои пардохтb </t>
  </si>
  <si>
    <t xml:space="preserve"> 1,0% аз маблаѓњои бањисобгирифташаванда </t>
  </si>
  <si>
    <r>
      <t>44. Гирифтани пули наrд аз НДН-и Бонк тавассути корт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ои </t>
    </r>
    <r>
      <rPr>
        <sz val="12"/>
        <rFont val="Times New Roman Tj"/>
        <family val="1"/>
        <charset val="204"/>
      </rPr>
      <t xml:space="preserve">дохилї ва </t>
    </r>
    <r>
      <rPr>
        <sz val="12"/>
        <rFont val="Times New Roman TAJIK"/>
        <family val="1"/>
        <charset val="204"/>
      </rPr>
      <t>байналмиллали</t>
    </r>
    <r>
      <rPr>
        <sz val="12"/>
        <rFont val="Times New Roman Tj"/>
        <family val="1"/>
        <charset val="204"/>
      </rPr>
      <t xml:space="preserve"> </t>
    </r>
    <r>
      <rPr>
        <sz val="12"/>
        <rFont val="Times New Roman TAJIK"/>
        <family val="1"/>
        <charset val="204"/>
      </rPr>
      <t xml:space="preserve">:  </t>
    </r>
  </si>
  <si>
    <t>мувофики шартнома</t>
  </si>
  <si>
    <t>0.3-1.0% аз маблаu</t>
  </si>
  <si>
    <r>
      <t>г)Додани пули на</t>
    </r>
    <r>
      <rPr>
        <sz val="11"/>
        <rFont val="Palatino Linotype"/>
        <family val="1"/>
        <charset val="204"/>
      </rPr>
      <t>қ</t>
    </r>
    <r>
      <rPr>
        <sz val="11"/>
        <rFont val="Times New Roman TAJIK"/>
        <family val="1"/>
        <charset val="204"/>
      </rPr>
      <t>д бо асъори милл</t>
    </r>
    <r>
      <rPr>
        <sz val="11"/>
        <rFont val="Palatino Linotype"/>
        <family val="1"/>
        <charset val="204"/>
      </rPr>
      <t>ӣ</t>
    </r>
    <r>
      <rPr>
        <sz val="11"/>
        <rFont val="Times New Roman TAJIK"/>
        <family val="1"/>
        <charset val="204"/>
      </rPr>
      <t xml:space="preserve"> барои музди ме</t>
    </r>
    <r>
      <rPr>
        <sz val="11"/>
        <rFont val="Palatino Linotype"/>
        <family val="1"/>
        <charset val="204"/>
      </rPr>
      <t>ҳ</t>
    </r>
    <r>
      <rPr>
        <sz val="11"/>
        <rFont val="Times New Roman TAJIK"/>
        <family val="1"/>
        <charset val="204"/>
      </rPr>
      <t xml:space="preserve">нат (рамзи хазинавӣ 40) </t>
    </r>
  </si>
  <si>
    <t>4. Пардохти хармоха барои хизматрасонии корт[о*:</t>
  </si>
  <si>
    <t xml:space="preserve">                       - корти дохилии "КАД"/"Корти Милли"</t>
  </si>
  <si>
    <t xml:space="preserve">                       - корти VISA Electron/Maestro</t>
  </si>
  <si>
    <t xml:space="preserve">                       - корти VISA Classic/MasterCard Standard</t>
  </si>
  <si>
    <t xml:space="preserve">                       - корти VISA Gold/MasterCard Gold</t>
  </si>
  <si>
    <t xml:space="preserve">                       - корти VISA Business/MasterCard Business</t>
  </si>
  <si>
    <t>-</t>
  </si>
  <si>
    <t xml:space="preserve">1,0 % аз маблаu (на кам аз 0,50) </t>
  </si>
  <si>
    <t xml:space="preserve">В. Хизматрасонии дорандагони кортњои пардохтии дигар Бонкњо </t>
  </si>
  <si>
    <t xml:space="preserve"> - арзиши хизматрасонb дар холати таuйир ёфтани rурби расмии доллари ИМА, ЕВРО, Рубли руси нисбати пули  миллb «сомонb». </t>
  </si>
  <si>
    <r>
      <t>Бо хотима ёфтани му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лати эътибори корт, дароз кардани му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лати эътибори он фа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ат дар асоси мактуби дахлдори ташкилот ан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ом мегирад.</t>
    </r>
  </si>
  <si>
    <r>
      <t>Ба нархи хизматрасонии корт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ои пардохтии намуди стандарт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 xml:space="preserve">  ва ба комиссияи бонк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 xml:space="preserve"> барои хизматрасонии лои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 xml:space="preserve">аи музди маоши ташкилот 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а</t>
    </r>
    <r>
      <rPr>
        <sz val="12"/>
        <rFont val="Palatino Linotype"/>
        <family val="1"/>
        <charset val="204"/>
      </rPr>
      <t>ққ</t>
    </r>
    <r>
      <rPr>
        <sz val="12"/>
        <rFont val="Times New Roman TAJIK"/>
        <family val="1"/>
        <charset val="204"/>
      </rPr>
      <t>и пардохт барои хизматрасони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ои «SMS-банкинг», «Интернет-банкинг» ва «е-mail-хабаррасон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» дохил карда шудааст. Хизматрасони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ои мазкур ба таври худкор бе ягон пардохт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ои иловаг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 xml:space="preserve"> пайваст карда мешаванд. </t>
    </r>
  </si>
  <si>
    <t xml:space="preserve"> 1,0% аз маблаu</t>
  </si>
  <si>
    <t>2,0 % аз маблаu</t>
  </si>
  <si>
    <t xml:space="preserve">                      - бо [амаи намуди корт[ои бонкb</t>
  </si>
  <si>
    <t xml:space="preserve">1,5 % аз маблаu </t>
  </si>
  <si>
    <t>0,25 сомонb</t>
  </si>
  <si>
    <t xml:space="preserve">1. Барориши корти пардохти ва PIN-лиффофаи он : </t>
  </si>
  <si>
    <t xml:space="preserve">1,8 % аз маблаu </t>
  </si>
  <si>
    <t xml:space="preserve">2,0 % аз маблаu </t>
  </si>
  <si>
    <t>б) гирифтани маълумотнома оиди баrияи [исоб</t>
  </si>
  <si>
    <t xml:space="preserve"> 1,5% аз маблаѓњои бањисобгирифташаванда</t>
  </si>
  <si>
    <t>3 % аз маблаu</t>
  </si>
  <si>
    <t xml:space="preserve"> 2 % аз маблаu </t>
  </si>
  <si>
    <t>в) интиrоли маблаu аз корт ба корт (Р2Р)</t>
  </si>
  <si>
    <t>г) гирифтани маълумот оиди баrияи [исоб дар банкомат ва НДН-[ои бонк</t>
  </si>
  <si>
    <t>д) гирифтани маълумот оиди 10 амалиёти охирин тариrи банкомат</t>
  </si>
  <si>
    <t>е) гирифтани маълумотнома оиди баrияи [исоб</t>
  </si>
  <si>
    <t>Б. Лои[а[ои музди маоши бонк</t>
  </si>
  <si>
    <t>мувофиrи тарофа[ои умумb (аз рeи намуди корт)</t>
  </si>
  <si>
    <t xml:space="preserve">4 % аз маблаu </t>
  </si>
  <si>
    <t xml:space="preserve">5 % аз маблаu </t>
  </si>
  <si>
    <t>25 сомонb барои 1 амалиёт (бо ма[дудияти 800 сомонb / 100 доллари ИМА)</t>
  </si>
  <si>
    <r>
      <t>1.5% аз маблаu   (на кам аз 1.00 сомон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)</t>
    </r>
  </si>
  <si>
    <r>
      <t>2. Пардохти иловагb барои барориши фаврии корти пардохтb (дар давоми рeзи амалиётb- бе назардошти бурда расонидан ба во[иди минта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авии Бонк) барои тамоми намуд[ои корт[ои пардохт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:</t>
    </r>
  </si>
  <si>
    <t>3. Пардохти хармоха барои хизматрасонии корт[о*:</t>
  </si>
  <si>
    <t>4. Гузаронидани амалиёт[о бо корт[ои пардохтии XСК "Агроинвестбонк" дар банкомат[о, НДН,хазина[ои бонк ва дар бонк[ои шарик XСК "Агроинвестбонк" (амалиёт[ои дохилинизомb):</t>
  </si>
  <si>
    <t>5. Гузаронидани амалиёт[о бо корт[ои пардохтии XСК "Агроинвестбонк" дар банкомат ва НДН -[ои дигар бонк[о (амалиёт[ои беруна):</t>
  </si>
  <si>
    <t>6. Интиrоли маблаu аз рeи нишона[ои [исоби кортb мувофиrи аризаи Мизоx;</t>
  </si>
  <si>
    <t>7. Тасдиrномаи баrияи [исоби кортb дар хуxxати расмии Бонк</t>
  </si>
  <si>
    <r>
      <t xml:space="preserve">8. </t>
    </r>
    <r>
      <rPr>
        <sz val="12"/>
        <rFont val="Times New Roman TAJIK"/>
        <family val="1"/>
        <charset val="204"/>
      </rPr>
      <t>Генерация намудани корт[ои виртуалb тариrи</t>
    </r>
    <r>
      <rPr>
        <sz val="12"/>
        <rFont val="Times New Roman"/>
        <family val="1"/>
        <charset val="204"/>
      </rPr>
      <t xml:space="preserve"> хизматрасонии"Internet-banking"/"Mobile-banking" бо </t>
    </r>
    <r>
      <rPr>
        <sz val="12"/>
        <rFont val="Times New Roman TAJIK"/>
        <family val="1"/>
        <charset val="204"/>
      </rPr>
      <t>муддати се мо[</t>
    </r>
  </si>
  <si>
    <t xml:space="preserve">9. Иваз намудани PIN-рамз тавассути банкомат[ои Бонк </t>
  </si>
  <si>
    <r>
      <t>10</t>
    </r>
    <r>
      <rPr>
        <sz val="12"/>
        <rFont val="Times New Roman Taj"/>
        <family val="1"/>
        <charset val="204"/>
      </rPr>
      <t>. Иваз</t>
    </r>
    <r>
      <rPr>
        <sz val="12"/>
        <rFont val="Times New Roman TAJIK"/>
        <family val="1"/>
        <charset val="204"/>
      </rPr>
      <t xml:space="preserve"> намудани PIN-рамз барои хизматрасонии </t>
    </r>
    <r>
      <rPr>
        <sz val="12"/>
        <rFont val="Times New Roman"/>
        <family val="1"/>
        <charset val="204"/>
      </rPr>
      <t xml:space="preserve"> "Internet-banking"/"Mobile-banking"</t>
    </r>
  </si>
  <si>
    <r>
      <t>11</t>
    </r>
    <r>
      <rPr>
        <sz val="12"/>
        <rFont val="Times New Roman Taj"/>
        <family val="1"/>
        <charset val="204"/>
      </rPr>
      <t>.Азнавкунии</t>
    </r>
    <r>
      <rPr>
        <sz val="12"/>
        <rFont val="Times New Roman TAJIK"/>
        <family val="1"/>
        <charset val="204"/>
      </rPr>
      <t xml:space="preserve"> PIN-рамз барои корт[о бо хати магнитb(бо сабаби гум кардан ва uайра)</t>
    </r>
  </si>
  <si>
    <t xml:space="preserve">12. Сифркунонии хисобкунаки бо хато ворид намудани PIN-рамз </t>
  </si>
  <si>
    <t>13. Омодакунии такрории рельефи тарафи асосии корт[о</t>
  </si>
  <si>
    <t xml:space="preserve">14. Зиёд намудани меъёри рузона/шабонарeзии хароxот барои кортb пардохтb </t>
  </si>
  <si>
    <t>15. Пешни[оди иrтибос аз [исоби кортb тавассути барандаи коuазb</t>
  </si>
  <si>
    <t>16. Пешни[оди [армо[аи иrтибос ба мизоx тавассути е-mail</t>
  </si>
  <si>
    <t>17. Тафтиш намудани норозигии мизox дар асоси ариза:</t>
  </si>
  <si>
    <t>18.1 Баrайд гирифтани корти VISA дар рeйхати стоп-лист ба муддати як мо[</t>
  </si>
  <si>
    <t>420_13</t>
  </si>
  <si>
    <t xml:space="preserve">                             - бо дарназардошти пешнињод намудани њуљљатњои зарурї ба низоми пардохтї</t>
  </si>
  <si>
    <t>а) амалиёт[ои гузаронидашуда дар шабаки терминалии бонк зиёда аз 100 сомонb</t>
  </si>
  <si>
    <t>б) амалиёт[ои гузаронидашуда бо терминалхои дигар бонк[о;</t>
  </si>
  <si>
    <t>в) дастрас намудани навори видеоb</t>
  </si>
  <si>
    <t>18.2 Ба rайд гирифтани корти МС дар рeйхати стоп-лист ба муддати ду [афта</t>
  </si>
  <si>
    <t xml:space="preserve">19. Асъори [исоби кортb </t>
  </si>
  <si>
    <t xml:space="preserve">20. Намуди корти пардохтb </t>
  </si>
  <si>
    <t>21. Мe[лати эътибори корти пардохтb</t>
  </si>
  <si>
    <t xml:space="preserve">22. Пардохт барои барориши корт дар муњлати эътибори аввалия: </t>
  </si>
  <si>
    <r>
      <t>23. Пардохт барои аз навбаровардани корт бо сабаби хотима ёфтани му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лати эътибор**</t>
    </r>
  </si>
  <si>
    <t xml:space="preserve">24. Пардохт барои азнавбаровардани корти пардохтї бо сабабњои гум кардани он, дуздидашудан, осеб дидан, гумм кардани рамзи PIN, таѓйир ёфтани ному насаби доранда: </t>
  </si>
  <si>
    <t>25. Комиссияи бонки барои хизматрасонии лоињаи музди маоши Ташкилот</t>
  </si>
  <si>
    <r>
      <t>26. Гирифтани пули наrд аз банкомат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ва НДН Бонк:  </t>
    </r>
  </si>
  <si>
    <t>27. Пардохти хармоха барои хизматрасонии корт[о*:</t>
  </si>
  <si>
    <t>28. Хизматрасони кортњо дар шабакаи дигар бонкњо;</t>
  </si>
  <si>
    <r>
      <t>29. Гирифтани пули наrд аз НДН-b Бонк тавассути корт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ои </t>
    </r>
    <r>
      <rPr>
        <sz val="12"/>
        <rFont val="Times New Roman Tj"/>
        <family val="1"/>
        <charset val="204"/>
      </rPr>
      <t xml:space="preserve">дохилї ва байналмиллалї </t>
    </r>
    <r>
      <rPr>
        <sz val="12"/>
        <rFont val="Times New Roman TAJIK"/>
        <family val="1"/>
        <charset val="204"/>
      </rPr>
      <t xml:space="preserve">:  </t>
    </r>
  </si>
  <si>
    <t xml:space="preserve">30. Гирифтани пули наќд аз банкоматњои Бонк тавассути кортњои бонкњои Шарик:  </t>
  </si>
  <si>
    <t xml:space="preserve">31. Гирифтани пули наќд аз банкоматњои Бонк тавассути кортњои байналмиллалии бонкњои ЉТ ва бонкњои хориљї:  </t>
  </si>
  <si>
    <t xml:space="preserve">32. Мањдудияти пардохти њаќќи хизматрасонї/мањсулот дар Пос терминалњои Бонк барои як руз/моњ;  </t>
  </si>
  <si>
    <t>33. Муйян намудани мувофиrати шарик:</t>
  </si>
  <si>
    <t>34. Амалиёт[о</t>
  </si>
  <si>
    <r>
      <t>35. Фардикунон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 xml:space="preserve"> ва ма[фуздории корт[о ва PIN-лифофа[о:</t>
    </r>
  </si>
  <si>
    <t>36. Кор бо шикоят[ои мизоxон</t>
  </si>
  <si>
    <t>37. Комиссия[ои додугирифти дуxониба:</t>
  </si>
  <si>
    <t>38. Хизматрасони[ои консалтингb оид ба пешбурди масъала[ои корт[ои пардохтb бо низом[ои байналмиллалb (барои [ар як низом як маротиба)</t>
  </si>
  <si>
    <t>39. Барномаи агентии Бонк бо низом[ои байналмиллалb:</t>
  </si>
  <si>
    <t>40. Амалиёт[о</t>
  </si>
  <si>
    <t>41. Фардикунонии ва ма[фуздории корт[о ва PIN-лифофа[о</t>
  </si>
  <si>
    <t>42.  Мукофотпулии тааллуrдошта ба XСК "Агроинвестбонк" барои амалиёт[ои берунии бароришb (эмиссионb) гузаронидашуда бо истифодаи корт[ои пардохтии VISA ва МС-и Шарик</t>
  </si>
  <si>
    <t>43. Комиссияи додугирифти дуxониба:</t>
  </si>
  <si>
    <t>44. Мукофотпулии тааллуrдошта ба XСК "Агроинвестбонк" барои амалиёт[ои эквайрингие, ки бо истифодаи корт[ои пардохтии VISA ва МС-и Шарик анxом дода шудаанд:</t>
  </si>
  <si>
    <t>45. Кор бо шикоят[ои мизоxон:</t>
  </si>
  <si>
    <t xml:space="preserve">       а) Аз нав фаъол гардонидани корти пардохтb (аз му[осира баровардан)</t>
  </si>
  <si>
    <t xml:space="preserve">                         - бе дарназардошти пешнињод намудани њуљљатњо</t>
  </si>
  <si>
    <t xml:space="preserve">мувофиrи банди 5 тарофа[ои умумb </t>
  </si>
  <si>
    <t>и) дастрасb ба низоми барномавии бэк-офисии TW CMS, пайвастшавb ва мушаххаскунонии басти кори (ду xои кор [ангоми пайвастшавии ташкилоти rарзb пешни[од мегардад)</t>
  </si>
  <si>
    <t>к) дохил кардани таuийрот ба [уrуr[ои истифодабаранда барои терминал[о (низоми барномавии CMS ва FIMI)</t>
  </si>
  <si>
    <t>л) аз нав тайёр кардани калид[ои рамзгузории махфb барои банкомат ва ё РОS-терминал[о</t>
  </si>
  <si>
    <t>ж) гирифтани маълумот оиди 10 амалиёти охирин тавассути банкомат</t>
  </si>
  <si>
    <t>и) дастрасии фосилавb ба низоми барномавии бэк-офисии TW CMS, пайвастшавb ва мушаххаскунонии басти кори (ду xои корb [ангоми пайвастшавии ташкилоти rарзb пешни[од мегардад)</t>
  </si>
  <si>
    <t>л) аз нав тайёр кардани калиди рамзгузории махфb барои банкомат[о ва ё РОS-терминал[о</t>
  </si>
  <si>
    <t xml:space="preserve">                      - бо сомонb ва бо доллари ИМА байни суратхисобхои худ, ки дар XСК "Агроинвестбонк" кушода шудаанд</t>
  </si>
  <si>
    <t>ТАСДИR КАРДА ШУДААСТ</t>
  </si>
  <si>
    <t>аз "  01"  феврали   соли 2017</t>
  </si>
  <si>
    <t>XCК "Агроинвестбонк" № 13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</si>
</sst>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72" formatCode="#,##0.00_____."/>
    <numFmt numFmtId="173" formatCode="#,##0&quot;р.&quot;"/>
    <numFmt numFmtId="174" formatCode="0.0%"/>
    <numFmt numFmtId="175" formatCode="#,##0.0_р_."/>
    <numFmt numFmtId="176" formatCode="_(* #,##0.00_);_(* \(#,##0.00\);_(* &quot;-&quot;??_);_(@_)"/>
    <numFmt numFmtId="177" formatCode="#,##0_р_."/>
    <numFmt numFmtId="179" formatCode="_-[$$-409]* #,##0.00_ ;_-[$$-409]* \-#,##0.00\ ;_-[$$-409]* &quot;-&quot;??_ ;_-@_ "/>
  </numFmts>
  <fonts count="117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i/>
      <sz val="3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i/>
      <sz val="18"/>
      <name val="Batang"/>
      <family val="1"/>
      <charset val="204"/>
    </font>
    <font>
      <b/>
      <i/>
      <sz val="22"/>
      <name val="Batang"/>
      <family val="1"/>
      <charset val="204"/>
    </font>
    <font>
      <b/>
      <i/>
      <sz val="20"/>
      <name val="Batang"/>
      <family val="1"/>
      <charset val="204"/>
    </font>
    <font>
      <b/>
      <sz val="20"/>
      <name val="Times New Roman"/>
      <family val="1"/>
      <charset val="204"/>
    </font>
    <font>
      <b/>
      <sz val="20"/>
      <name val="Times New Roman"/>
      <family val="1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u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Times New Roman"/>
      <family val="1"/>
      <charset val="204"/>
    </font>
    <font>
      <sz val="20"/>
      <name val="Times New Roman"/>
      <family val="1"/>
    </font>
    <font>
      <b/>
      <u/>
      <sz val="16"/>
      <name val="Times New Roman"/>
      <family val="1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b/>
      <i/>
      <sz val="20"/>
      <name val="Times New Roman"/>
      <family val="1"/>
    </font>
    <font>
      <b/>
      <i/>
      <u/>
      <sz val="16"/>
      <name val="Times New Roman"/>
      <family val="1"/>
    </font>
    <font>
      <b/>
      <i/>
      <sz val="16"/>
      <name val="Times New Roman"/>
      <family val="1"/>
    </font>
    <font>
      <sz val="16"/>
      <color indexed="9"/>
      <name val="Times New Roman"/>
      <family val="1"/>
    </font>
    <font>
      <b/>
      <i/>
      <sz val="19"/>
      <name val="Times New Roman"/>
      <family val="1"/>
    </font>
    <font>
      <b/>
      <i/>
      <sz val="18"/>
      <name val="Times New Roman"/>
      <family val="1"/>
    </font>
    <font>
      <b/>
      <u/>
      <sz val="16"/>
      <name val="Times New Roman"/>
      <family val="1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16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i/>
      <u/>
      <sz val="10"/>
      <name val="Arial Cyr"/>
      <family val="2"/>
      <charset val="204"/>
    </font>
    <font>
      <b/>
      <sz val="2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indexed="48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name val="Arial Cyr"/>
      <charset val="204"/>
    </font>
    <font>
      <sz val="8"/>
      <name val="Times New Roman Tj"/>
      <family val="1"/>
      <charset val="204"/>
    </font>
    <font>
      <b/>
      <sz val="8"/>
      <name val="Times New Roman Tj"/>
      <family val="1"/>
      <charset val="204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14"/>
      <name val="Arial Cyr"/>
      <charset val="204"/>
    </font>
    <font>
      <i/>
      <sz val="12"/>
      <name val="Arial Cyr"/>
      <charset val="204"/>
    </font>
    <font>
      <b/>
      <i/>
      <sz val="12"/>
      <name val="Arial Cyr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 TAJIK"/>
      <family val="1"/>
      <charset val="204"/>
    </font>
    <font>
      <sz val="10"/>
      <name val="Times New Roman TAJIK"/>
      <family val="1"/>
      <charset val="204"/>
    </font>
    <font>
      <b/>
      <sz val="16"/>
      <name val="Times New Roman TAJIK"/>
      <family val="1"/>
      <charset val="204"/>
    </font>
    <font>
      <b/>
      <sz val="12"/>
      <name val="Times New Roman TAJIK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u/>
      <sz val="10"/>
      <name val="Times New Roman"/>
      <family val="1"/>
      <charset val="204"/>
    </font>
    <font>
      <sz val="12"/>
      <name val="Times New Roman TAJIK"/>
      <family val="1"/>
      <charset val="204"/>
    </font>
    <font>
      <b/>
      <i/>
      <u/>
      <sz val="12"/>
      <name val="Times New Roman TAJIK"/>
      <family val="1"/>
      <charset val="204"/>
    </font>
    <font>
      <sz val="12"/>
      <color indexed="8"/>
      <name val="Times New Roman TAJIK"/>
      <family val="1"/>
      <charset val="204"/>
    </font>
    <font>
      <sz val="12"/>
      <name val="Times New Roman Tj"/>
      <family val="1"/>
      <charset val="204"/>
    </font>
    <font>
      <b/>
      <sz val="12"/>
      <name val="Times New Roman Tj"/>
      <family val="1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Tj"/>
      <family val="1"/>
      <charset val="204"/>
    </font>
    <font>
      <sz val="12"/>
      <color indexed="8"/>
      <name val="Times New Roman Taj"/>
      <family val="1"/>
      <charset val="204"/>
    </font>
    <font>
      <sz val="12"/>
      <color indexed="10"/>
      <name val="Times New Roman TAJIK"/>
      <family val="1"/>
      <charset val="204"/>
    </font>
    <font>
      <sz val="12"/>
      <color indexed="8"/>
      <name val="Tahoma"/>
      <family val="2"/>
      <charset val="204"/>
    </font>
    <font>
      <sz val="12"/>
      <color indexed="8"/>
      <name val="Terminal"/>
      <family val="3"/>
      <charset val="255"/>
    </font>
    <font>
      <sz val="12"/>
      <name val="Times New Roman Taj"/>
      <family val="1"/>
      <charset val="204"/>
    </font>
    <font>
      <sz val="10"/>
      <name val="Times New Roman Taj"/>
      <family val="1"/>
      <charset val="204"/>
    </font>
    <font>
      <b/>
      <sz val="12"/>
      <color indexed="8"/>
      <name val="Times New Roman TAJIK"/>
      <family val="1"/>
      <charset val="204"/>
    </font>
    <font>
      <b/>
      <i/>
      <u/>
      <sz val="12"/>
      <name val="Palatino Linotype"/>
      <family val="1"/>
      <charset val="204"/>
    </font>
    <font>
      <sz val="16"/>
      <name val="Times New Roman Taj"/>
      <family val="1"/>
      <charset val="204"/>
    </font>
    <font>
      <sz val="16"/>
      <name val="Palatino Linotype"/>
      <family val="1"/>
      <charset val="204"/>
    </font>
    <font>
      <sz val="16"/>
      <name val="Times New Roman Tj"/>
      <family val="1"/>
      <charset val="204"/>
    </font>
    <font>
      <sz val="12"/>
      <name val="Palatino Linotype"/>
      <family val="1"/>
      <charset val="204"/>
    </font>
    <font>
      <sz val="11"/>
      <name val="Times New Roman Tj"/>
      <family val="1"/>
      <charset val="204"/>
    </font>
    <font>
      <sz val="12"/>
      <color indexed="9"/>
      <name val="Times New Roman TAJIK"/>
      <family val="1"/>
      <charset val="204"/>
    </font>
    <font>
      <sz val="12"/>
      <color indexed="9"/>
      <name val="Times New Roman Tj"/>
      <family val="1"/>
      <charset val="204"/>
    </font>
    <font>
      <sz val="11"/>
      <name val="Times New Roman TAJIK"/>
      <family val="1"/>
      <charset val="204"/>
    </font>
    <font>
      <b/>
      <sz val="12"/>
      <name val="Palatino Linotype"/>
      <family val="1"/>
      <charset val="204"/>
    </font>
    <font>
      <sz val="12"/>
      <color indexed="8"/>
      <name val="Palatino Linotype"/>
      <family val="1"/>
      <charset val="204"/>
    </font>
    <font>
      <sz val="11"/>
      <name val="Palatino Linotype"/>
      <family val="1"/>
      <charset val="204"/>
    </font>
    <font>
      <b/>
      <sz val="12"/>
      <color theme="1"/>
      <name val="Times New Roman TAJIK"/>
      <family val="1"/>
      <charset val="204"/>
    </font>
    <font>
      <sz val="12"/>
      <color theme="1"/>
      <name val="Times New Roman TAJIK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 TAJIK"/>
      <family val="1"/>
      <charset val="204"/>
    </font>
    <font>
      <b/>
      <sz val="10"/>
      <color rgb="FFFF0000"/>
      <name val="Times New Roman TAJIK"/>
      <family val="1"/>
      <charset val="204"/>
    </font>
    <font>
      <sz val="10"/>
      <color rgb="FFFF0000"/>
      <name val="Arial Cyr"/>
      <charset val="204"/>
    </font>
    <font>
      <b/>
      <sz val="10"/>
      <color theme="1"/>
      <name val="Times New Roman TAJIK"/>
      <family val="1"/>
      <charset val="204"/>
    </font>
    <font>
      <b/>
      <sz val="10"/>
      <color theme="1"/>
      <name val="Arial Cyr"/>
      <family val="2"/>
      <charset val="204"/>
    </font>
    <font>
      <sz val="12"/>
      <color theme="1"/>
      <name val="Times New Roman Taj"/>
      <family val="1"/>
      <charset val="204"/>
    </font>
    <font>
      <sz val="10"/>
      <color theme="1"/>
      <name val="Arial Cyr"/>
      <charset val="204"/>
    </font>
    <font>
      <b/>
      <sz val="12"/>
      <color rgb="FFFF0000"/>
      <name val="Times New Roman TAJIK"/>
      <family val="1"/>
      <charset val="204"/>
    </font>
    <font>
      <sz val="12"/>
      <color theme="0"/>
      <name val="Times New Roman TAJIK"/>
      <family val="1"/>
      <charset val="204"/>
    </font>
    <font>
      <b/>
      <i/>
      <u/>
      <sz val="12"/>
      <color rgb="FFFF0000"/>
      <name val="Times New Roman TAJIK"/>
      <family val="1"/>
      <charset val="204"/>
    </font>
    <font>
      <sz val="10"/>
      <color rgb="FFFF0000"/>
      <name val="Times New Roman TAJIK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3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</cellStyleXfs>
  <cellXfs count="1454">
    <xf numFmtId="0" fontId="0" fillId="0" borderId="0" xfId="0"/>
    <xf numFmtId="0" fontId="4" fillId="0" borderId="0" xfId="0" applyFont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wrapText="1"/>
    </xf>
    <xf numFmtId="0" fontId="12" fillId="0" borderId="4" xfId="0" applyFont="1" applyBorder="1"/>
    <xf numFmtId="0" fontId="4" fillId="0" borderId="0" xfId="0" applyFont="1" applyAlignment="1">
      <alignment wrapText="1"/>
    </xf>
    <xf numFmtId="0" fontId="13" fillId="0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2" borderId="1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0" borderId="6" xfId="0" applyFont="1" applyBorder="1"/>
    <xf numFmtId="0" fontId="4" fillId="0" borderId="6" xfId="0" applyFont="1" applyBorder="1"/>
    <xf numFmtId="0" fontId="14" fillId="0" borderId="6" xfId="0" applyFont="1" applyBorder="1"/>
    <xf numFmtId="0" fontId="5" fillId="0" borderId="1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17" fillId="0" borderId="7" xfId="0" applyNumberFormat="1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5" fillId="0" borderId="1" xfId="0" applyFont="1" applyFill="1" applyBorder="1" applyAlignment="1">
      <alignment horizontal="left" wrapText="1" indent="1"/>
    </xf>
    <xf numFmtId="2" fontId="17" fillId="0" borderId="7" xfId="0" applyNumberFormat="1" applyFont="1" applyBorder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/>
    <xf numFmtId="0" fontId="16" fillId="2" borderId="8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wrapText="1"/>
    </xf>
    <xf numFmtId="0" fontId="14" fillId="0" borderId="9" xfId="0" applyFont="1" applyBorder="1"/>
    <xf numFmtId="0" fontId="5" fillId="0" borderId="11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17" fillId="0" borderId="4" xfId="0" applyFont="1" applyBorder="1" applyAlignment="1">
      <alignment horizontal="center" vertical="center" wrapText="1"/>
    </xf>
    <xf numFmtId="0" fontId="14" fillId="0" borderId="4" xfId="0" applyFont="1" applyBorder="1"/>
    <xf numFmtId="0" fontId="5" fillId="0" borderId="1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wrapText="1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wrapText="1"/>
    </xf>
    <xf numFmtId="0" fontId="5" fillId="2" borderId="15" xfId="0" applyFont="1" applyFill="1" applyBorder="1" applyAlignment="1">
      <alignment horizontal="justify" vertical="center" wrapText="1"/>
    </xf>
    <xf numFmtId="0" fontId="16" fillId="2" borderId="16" xfId="0" applyFont="1" applyFill="1" applyBorder="1" applyAlignment="1">
      <alignment wrapText="1"/>
    </xf>
    <xf numFmtId="0" fontId="16" fillId="2" borderId="17" xfId="0" applyFont="1" applyFill="1" applyBorder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center" vertical="center" wrapText="1"/>
    </xf>
    <xf numFmtId="0" fontId="17" fillId="0" borderId="9" xfId="0" applyFont="1" applyBorder="1"/>
    <xf numFmtId="0" fontId="17" fillId="0" borderId="1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7" xfId="0" applyFont="1" applyBorder="1"/>
    <xf numFmtId="0" fontId="17" fillId="2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 indent="1"/>
    </xf>
    <xf numFmtId="0" fontId="17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0" fontId="17" fillId="0" borderId="7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wrapText="1"/>
    </xf>
    <xf numFmtId="0" fontId="16" fillId="0" borderId="19" xfId="0" applyFont="1" applyFill="1" applyBorder="1" applyAlignment="1">
      <alignment wrapText="1"/>
    </xf>
    <xf numFmtId="0" fontId="17" fillId="0" borderId="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justify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wrapText="1"/>
    </xf>
    <xf numFmtId="0" fontId="17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0" fontId="5" fillId="0" borderId="7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 indent="1"/>
    </xf>
    <xf numFmtId="0" fontId="19" fillId="0" borderId="8" xfId="0" applyFont="1" applyFill="1" applyBorder="1" applyAlignment="1">
      <alignment horizontal="left" vertical="center" wrapText="1" indent="1"/>
    </xf>
    <xf numFmtId="0" fontId="5" fillId="2" borderId="2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wrapText="1"/>
    </xf>
    <xf numFmtId="0" fontId="13" fillId="2" borderId="21" xfId="0" applyFont="1" applyFill="1" applyBorder="1" applyAlignment="1">
      <alignment horizontal="center" wrapText="1"/>
    </xf>
    <xf numFmtId="0" fontId="17" fillId="0" borderId="21" xfId="0" applyFont="1" applyBorder="1"/>
    <xf numFmtId="0" fontId="17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4" fillId="0" borderId="0" xfId="0" applyFont="1"/>
    <xf numFmtId="0" fontId="5" fillId="0" borderId="7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172" fontId="20" fillId="2" borderId="7" xfId="3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center" wrapText="1"/>
    </xf>
    <xf numFmtId="172" fontId="20" fillId="2" borderId="7" xfId="3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 indent="1"/>
    </xf>
    <xf numFmtId="0" fontId="5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wrapText="1" indent="1"/>
    </xf>
    <xf numFmtId="0" fontId="16" fillId="2" borderId="9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left" vertical="top" wrapText="1" indent="1"/>
    </xf>
    <xf numFmtId="0" fontId="5" fillId="0" borderId="8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17" fillId="0" borderId="6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7" fillId="0" borderId="7" xfId="0" applyFont="1" applyBorder="1" applyAlignment="1">
      <alignment vertical="center"/>
    </xf>
    <xf numFmtId="0" fontId="5" fillId="0" borderId="10" xfId="0" applyFont="1" applyFill="1" applyBorder="1" applyAlignment="1">
      <alignment horizontal="center" wrapText="1"/>
    </xf>
    <xf numFmtId="0" fontId="17" fillId="0" borderId="9" xfId="0" applyFont="1" applyBorder="1" applyAlignment="1">
      <alignment vertical="center"/>
    </xf>
    <xf numFmtId="0" fontId="5" fillId="2" borderId="14" xfId="0" applyFont="1" applyFill="1" applyBorder="1" applyAlignment="1">
      <alignment horizontal="justify" vertical="top" wrapText="1"/>
    </xf>
    <xf numFmtId="173" fontId="16" fillId="2" borderId="6" xfId="0" applyNumberFormat="1" applyFont="1" applyFill="1" applyBorder="1" applyAlignment="1">
      <alignment horizontal="center" vertical="center" wrapText="1"/>
    </xf>
    <xf numFmtId="0" fontId="20" fillId="2" borderId="7" xfId="3" applyFont="1" applyFill="1" applyBorder="1" applyAlignment="1">
      <alignment wrapText="1"/>
    </xf>
    <xf numFmtId="173" fontId="16" fillId="2" borderId="7" xfId="0" applyNumberFormat="1" applyFont="1" applyFill="1" applyBorder="1" applyAlignment="1">
      <alignment horizontal="center" vertical="center" wrapText="1"/>
    </xf>
    <xf numFmtId="173" fontId="16" fillId="2" borderId="5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173" fontId="5" fillId="2" borderId="7" xfId="0" applyNumberFormat="1" applyFont="1" applyFill="1" applyBorder="1" applyAlignment="1">
      <alignment horizontal="center" vertical="center" wrapText="1"/>
    </xf>
    <xf numFmtId="173" fontId="5" fillId="2" borderId="5" xfId="0" applyNumberFormat="1" applyFont="1" applyFill="1" applyBorder="1" applyAlignment="1">
      <alignment horizontal="center" vertical="center" wrapText="1"/>
    </xf>
    <xf numFmtId="0" fontId="20" fillId="2" borderId="6" xfId="3" applyFont="1" applyFill="1" applyBorder="1" applyAlignment="1">
      <alignment horizontal="left" wrapText="1"/>
    </xf>
    <xf numFmtId="9" fontId="17" fillId="0" borderId="4" xfId="0" applyNumberFormat="1" applyFont="1" applyBorder="1" applyAlignment="1">
      <alignment horizontal="center" vertical="center"/>
    </xf>
    <xf numFmtId="0" fontId="21" fillId="2" borderId="21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17" fillId="2" borderId="6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0" fontId="17" fillId="2" borderId="7" xfId="0" applyFont="1" applyFill="1" applyBorder="1" applyAlignment="1">
      <alignment wrapText="1"/>
    </xf>
    <xf numFmtId="0" fontId="22" fillId="2" borderId="17" xfId="0" applyFont="1" applyFill="1" applyBorder="1" applyAlignment="1">
      <alignment horizontal="left" vertical="center" wrapText="1" indent="1"/>
    </xf>
    <xf numFmtId="0" fontId="4" fillId="0" borderId="7" xfId="0" applyFont="1" applyBorder="1" applyAlignment="1">
      <alignment wrapText="1"/>
    </xf>
    <xf numFmtId="0" fontId="17" fillId="0" borderId="7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22" fillId="2" borderId="5" xfId="0" applyFont="1" applyFill="1" applyBorder="1" applyAlignment="1">
      <alignment horizontal="left" vertical="center" wrapText="1" indent="1"/>
    </xf>
    <xf numFmtId="0" fontId="22" fillId="2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 indent="1"/>
    </xf>
    <xf numFmtId="0" fontId="5" fillId="2" borderId="18" xfId="0" applyFont="1" applyFill="1" applyBorder="1" applyAlignment="1">
      <alignment horizontal="justify" vertical="center" wrapText="1"/>
    </xf>
    <xf numFmtId="10" fontId="17" fillId="0" borderId="4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4" fillId="0" borderId="7" xfId="0" applyFont="1" applyBorder="1"/>
    <xf numFmtId="0" fontId="19" fillId="0" borderId="9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justify" vertical="center"/>
    </xf>
    <xf numFmtId="0" fontId="17" fillId="0" borderId="17" xfId="0" applyFont="1" applyBorder="1"/>
    <xf numFmtId="0" fontId="5" fillId="2" borderId="8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justify" vertical="center"/>
    </xf>
    <xf numFmtId="0" fontId="5" fillId="0" borderId="13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justify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/>
    </xf>
    <xf numFmtId="0" fontId="5" fillId="0" borderId="8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/>
    </xf>
    <xf numFmtId="9" fontId="17" fillId="0" borderId="6" xfId="0" applyNumberFormat="1" applyFont="1" applyBorder="1" applyAlignment="1">
      <alignment horizontal="center" vertical="center"/>
    </xf>
    <xf numFmtId="10" fontId="17" fillId="0" borderId="6" xfId="0" applyNumberFormat="1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10" fontId="17" fillId="0" borderId="4" xfId="0" applyNumberFormat="1" applyFont="1" applyBorder="1" applyAlignment="1">
      <alignment wrapText="1"/>
    </xf>
    <xf numFmtId="0" fontId="5" fillId="0" borderId="22" xfId="0" applyFont="1" applyFill="1" applyBorder="1" applyAlignment="1">
      <alignment horizontal="justify" vertical="center" wrapText="1"/>
    </xf>
    <xf numFmtId="0" fontId="20" fillId="0" borderId="4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 indent="1"/>
    </xf>
    <xf numFmtId="0" fontId="20" fillId="2" borderId="7" xfId="3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 vertical="center" wrapText="1" indent="1"/>
    </xf>
    <xf numFmtId="0" fontId="16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left" vertical="center" wrapText="1" inden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28" fillId="0" borderId="7" xfId="0" applyFont="1" applyFill="1" applyBorder="1" applyAlignment="1">
      <alignment horizontal="center" wrapText="1"/>
    </xf>
    <xf numFmtId="0" fontId="28" fillId="2" borderId="7" xfId="0" applyFont="1" applyFill="1" applyBorder="1" applyAlignment="1">
      <alignment horizontal="left" vertical="top" wrapText="1" inden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 indent="1"/>
    </xf>
    <xf numFmtId="0" fontId="28" fillId="0" borderId="7" xfId="0" applyFont="1" applyFill="1" applyBorder="1" applyAlignment="1">
      <alignment horizontal="left" vertical="top" wrapText="1" indent="1"/>
    </xf>
    <xf numFmtId="172" fontId="17" fillId="2" borderId="7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0" fontId="14" fillId="0" borderId="7" xfId="0" applyFont="1" applyBorder="1" applyAlignment="1">
      <alignment wrapText="1"/>
    </xf>
    <xf numFmtId="0" fontId="16" fillId="2" borderId="8" xfId="0" applyFont="1" applyFill="1" applyBorder="1" applyAlignment="1">
      <alignment horizontal="justify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7" fillId="0" borderId="0" xfId="0" applyFont="1" applyBorder="1"/>
    <xf numFmtId="0" fontId="20" fillId="0" borderId="0" xfId="0" applyFont="1" applyAlignment="1">
      <alignment horizontal="center" vertical="center"/>
    </xf>
    <xf numFmtId="0" fontId="13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0" fontId="25" fillId="2" borderId="19" xfId="0" applyFont="1" applyFill="1" applyBorder="1" applyAlignment="1">
      <alignment horizontal="center" vertical="top"/>
    </xf>
    <xf numFmtId="0" fontId="17" fillId="0" borderId="19" xfId="0" applyFont="1" applyBorder="1"/>
    <xf numFmtId="0" fontId="5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16" xfId="0" applyFont="1" applyFill="1" applyBorder="1" applyAlignment="1"/>
    <xf numFmtId="0" fontId="22" fillId="2" borderId="1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wrapText="1"/>
    </xf>
    <xf numFmtId="0" fontId="20" fillId="0" borderId="9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wrapText="1"/>
    </xf>
    <xf numFmtId="0" fontId="25" fillId="2" borderId="2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" xfId="0" applyFont="1" applyBorder="1"/>
    <xf numFmtId="0" fontId="17" fillId="0" borderId="10" xfId="0" applyFont="1" applyBorder="1"/>
    <xf numFmtId="0" fontId="5" fillId="0" borderId="24" xfId="0" applyFont="1" applyFill="1" applyBorder="1" applyAlignment="1">
      <alignment horizontal="justify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 indent="1"/>
    </xf>
    <xf numFmtId="174" fontId="5" fillId="0" borderId="7" xfId="0" applyNumberFormat="1" applyFont="1" applyFill="1" applyBorder="1" applyAlignment="1">
      <alignment horizontal="center" vertical="center" wrapText="1"/>
    </xf>
    <xf numFmtId="174" fontId="5" fillId="0" borderId="7" xfId="0" applyNumberFormat="1" applyFont="1" applyFill="1" applyBorder="1" applyAlignment="1">
      <alignment horizontal="left" vertical="center" wrapText="1" indent="1"/>
    </xf>
    <xf numFmtId="174" fontId="5" fillId="0" borderId="0" xfId="0" applyNumberFormat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13" xfId="0" applyNumberFormat="1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right" vertical="top" wrapText="1"/>
    </xf>
    <xf numFmtId="0" fontId="8" fillId="2" borderId="19" xfId="0" applyFont="1" applyFill="1" applyBorder="1" applyAlignment="1">
      <alignment horizontal="right" vertical="top" wrapText="1"/>
    </xf>
    <xf numFmtId="9" fontId="5" fillId="0" borderId="7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16" xfId="0" applyFont="1" applyBorder="1"/>
    <xf numFmtId="0" fontId="27" fillId="2" borderId="8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right" wrapText="1"/>
    </xf>
    <xf numFmtId="0" fontId="5" fillId="2" borderId="17" xfId="0" applyFont="1" applyFill="1" applyBorder="1" applyAlignment="1">
      <alignment horizontal="center" wrapText="1"/>
    </xf>
    <xf numFmtId="0" fontId="30" fillId="2" borderId="0" xfId="0" applyFont="1" applyFill="1" applyBorder="1" applyAlignment="1">
      <alignment horizontal="center" wrapText="1"/>
    </xf>
    <xf numFmtId="0" fontId="27" fillId="0" borderId="8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right" vertical="top" wrapText="1"/>
    </xf>
    <xf numFmtId="9" fontId="17" fillId="2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5" fillId="0" borderId="22" xfId="0" applyNumberFormat="1" applyFont="1" applyFill="1" applyBorder="1" applyAlignment="1">
      <alignment horizontal="justify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17" fillId="0" borderId="6" xfId="0" applyFont="1" applyBorder="1" applyAlignment="1">
      <alignment horizontal="center"/>
    </xf>
    <xf numFmtId="0" fontId="5" fillId="0" borderId="24" xfId="0" applyNumberFormat="1" applyFont="1" applyFill="1" applyBorder="1" applyAlignment="1">
      <alignment horizontal="left" vertical="center" wrapText="1" indent="1"/>
    </xf>
    <xf numFmtId="0" fontId="5" fillId="0" borderId="26" xfId="0" applyNumberFormat="1" applyFont="1" applyFill="1" applyBorder="1" applyAlignment="1">
      <alignment horizontal="center" wrapText="1"/>
    </xf>
    <xf numFmtId="10" fontId="17" fillId="0" borderId="7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 indent="1"/>
    </xf>
    <xf numFmtId="0" fontId="5" fillId="2" borderId="7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 wrapText="1"/>
    </xf>
    <xf numFmtId="0" fontId="27" fillId="0" borderId="24" xfId="0" applyNumberFormat="1" applyFont="1" applyFill="1" applyBorder="1" applyAlignment="1">
      <alignment horizontal="left" vertical="center" wrapText="1" indent="1"/>
    </xf>
    <xf numFmtId="175" fontId="17" fillId="0" borderId="4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left" vertical="center" wrapText="1" inden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 wrapText="1" indent="1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 indent="1"/>
    </xf>
    <xf numFmtId="0" fontId="5" fillId="0" borderId="8" xfId="0" applyNumberFormat="1" applyFont="1" applyFill="1" applyBorder="1" applyAlignment="1">
      <alignment horizontal="left" vertical="center" wrapText="1" indent="1"/>
    </xf>
    <xf numFmtId="0" fontId="5" fillId="0" borderId="9" xfId="0" applyNumberFormat="1" applyFont="1" applyFill="1" applyBorder="1" applyAlignment="1">
      <alignment horizontal="center" wrapText="1"/>
    </xf>
    <xf numFmtId="0" fontId="5" fillId="0" borderId="10" xfId="0" applyNumberFormat="1" applyFont="1" applyFill="1" applyBorder="1" applyAlignment="1">
      <alignment horizontal="center" wrapText="1"/>
    </xf>
    <xf numFmtId="0" fontId="5" fillId="2" borderId="14" xfId="0" applyNumberFormat="1" applyFont="1" applyFill="1" applyBorder="1" applyAlignment="1">
      <alignment horizontal="justify" vertical="center" wrapText="1"/>
    </xf>
    <xf numFmtId="0" fontId="5" fillId="2" borderId="17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 vertical="center" wrapText="1" inden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wrapText="1"/>
    </xf>
    <xf numFmtId="0" fontId="5" fillId="0" borderId="8" xfId="0" applyNumberFormat="1" applyFont="1" applyBorder="1" applyAlignment="1">
      <alignment horizontal="left" vertical="center" wrapText="1" indent="1"/>
    </xf>
    <xf numFmtId="0" fontId="5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5" fillId="2" borderId="7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top" wrapText="1"/>
    </xf>
    <xf numFmtId="0" fontId="17" fillId="0" borderId="0" xfId="0" applyFont="1" applyAlignment="1">
      <alignment horizontal="center"/>
    </xf>
    <xf numFmtId="0" fontId="7" fillId="2" borderId="0" xfId="0" applyNumberFormat="1" applyFont="1" applyFill="1" applyBorder="1" applyAlignment="1">
      <alignment vertical="top" wrapText="1"/>
    </xf>
    <xf numFmtId="0" fontId="30" fillId="2" borderId="0" xfId="0" applyNumberFormat="1" applyFont="1" applyFill="1" applyBorder="1" applyAlignment="1">
      <alignment horizontal="center" wrapText="1"/>
    </xf>
    <xf numFmtId="0" fontId="16" fillId="2" borderId="6" xfId="0" applyNumberFormat="1" applyFont="1" applyFill="1" applyBorder="1" applyAlignment="1">
      <alignment horizontal="left" wrapText="1" indent="1"/>
    </xf>
    <xf numFmtId="0" fontId="16" fillId="2" borderId="6" xfId="0" applyNumberFormat="1" applyFont="1" applyFill="1" applyBorder="1" applyAlignment="1">
      <alignment wrapText="1"/>
    </xf>
    <xf numFmtId="0" fontId="16" fillId="2" borderId="5" xfId="0" applyNumberFormat="1" applyFont="1" applyFill="1" applyBorder="1" applyAlignment="1">
      <alignment horizontal="left" wrapText="1" indent="1"/>
    </xf>
    <xf numFmtId="0" fontId="16" fillId="2" borderId="5" xfId="0" applyNumberFormat="1" applyFont="1" applyFill="1" applyBorder="1" applyAlignment="1">
      <alignment wrapText="1"/>
    </xf>
    <xf numFmtId="0" fontId="17" fillId="0" borderId="10" xfId="0" applyFont="1" applyBorder="1" applyAlignment="1">
      <alignment horizontal="center" vertical="center" wrapText="1"/>
    </xf>
    <xf numFmtId="0" fontId="25" fillId="2" borderId="0" xfId="0" applyNumberFormat="1" applyFont="1" applyFill="1" applyBorder="1" applyAlignment="1">
      <alignment horizontal="center" wrapText="1"/>
    </xf>
    <xf numFmtId="0" fontId="5" fillId="2" borderId="14" xfId="0" applyNumberFormat="1" applyFont="1" applyFill="1" applyBorder="1" applyAlignment="1">
      <alignment horizontal="justify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indent="1"/>
    </xf>
    <xf numFmtId="0" fontId="5" fillId="2" borderId="26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left" vertical="center" indent="1"/>
    </xf>
    <xf numFmtId="0" fontId="5" fillId="2" borderId="1" xfId="0" applyNumberFormat="1" applyFont="1" applyFill="1" applyBorder="1" applyAlignment="1">
      <alignment horizontal="justify" vertical="center" wrapText="1"/>
    </xf>
    <xf numFmtId="0" fontId="27" fillId="2" borderId="16" xfId="0" applyNumberFormat="1" applyFont="1" applyFill="1" applyBorder="1" applyAlignment="1">
      <alignment horizontal="center" wrapText="1"/>
    </xf>
    <xf numFmtId="0" fontId="27" fillId="2" borderId="6" xfId="0" applyNumberFormat="1" applyFont="1" applyFill="1" applyBorder="1" applyAlignment="1">
      <alignment horizontal="center" wrapText="1"/>
    </xf>
    <xf numFmtId="0" fontId="5" fillId="2" borderId="26" xfId="0" applyNumberFormat="1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10" fontId="17" fillId="0" borderId="4" xfId="0" applyNumberFormat="1" applyFont="1" applyBorder="1" applyAlignment="1">
      <alignment horizont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indent="1"/>
    </xf>
    <xf numFmtId="0" fontId="5" fillId="0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23" fillId="2" borderId="5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horizontal="left" vertical="center" wrapText="1" inden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 indent="1"/>
    </xf>
    <xf numFmtId="0" fontId="19" fillId="0" borderId="19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wrapText="1"/>
    </xf>
    <xf numFmtId="0" fontId="23" fillId="2" borderId="17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2" borderId="7" xfId="0" applyFont="1" applyFill="1" applyBorder="1"/>
    <xf numFmtId="0" fontId="19" fillId="0" borderId="7" xfId="0" applyFont="1" applyBorder="1" applyAlignment="1">
      <alignment horizontal="center" wrapText="1"/>
    </xf>
    <xf numFmtId="0" fontId="17" fillId="2" borderId="9" xfId="0" applyFont="1" applyFill="1" applyBorder="1"/>
    <xf numFmtId="0" fontId="19" fillId="0" borderId="4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18" fillId="2" borderId="6" xfId="0" applyFont="1" applyFill="1" applyBorder="1" applyAlignment="1">
      <alignment horizontal="left" vertical="center" wrapText="1" indent="1"/>
    </xf>
    <xf numFmtId="0" fontId="5" fillId="2" borderId="28" xfId="0" applyFont="1" applyFill="1" applyBorder="1" applyAlignment="1">
      <alignment horizontal="justify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 indent="1"/>
    </xf>
    <xf numFmtId="0" fontId="7" fillId="2" borderId="0" xfId="0" applyFont="1" applyFill="1" applyBorder="1" applyAlignment="1">
      <alignment horizontal="left" vertical="top" wrapText="1" indent="1"/>
    </xf>
    <xf numFmtId="0" fontId="14" fillId="0" borderId="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14" fillId="0" borderId="19" xfId="0" applyFont="1" applyBorder="1" applyAlignment="1">
      <alignment horizontal="center" vertical="center" wrapText="1"/>
    </xf>
    <xf numFmtId="0" fontId="4" fillId="0" borderId="19" xfId="0" applyFont="1" applyBorder="1"/>
    <xf numFmtId="0" fontId="16" fillId="0" borderId="12" xfId="0" applyFon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1" fillId="2" borderId="0" xfId="3" applyFill="1"/>
    <xf numFmtId="0" fontId="1" fillId="0" borderId="0" xfId="3"/>
    <xf numFmtId="0" fontId="32" fillId="2" borderId="0" xfId="3" applyFont="1" applyFill="1"/>
    <xf numFmtId="0" fontId="32" fillId="0" borderId="0" xfId="3" applyFont="1"/>
    <xf numFmtId="0" fontId="33" fillId="2" borderId="0" xfId="3" applyFont="1" applyFill="1" applyAlignment="1">
      <alignment horizontal="centerContinuous"/>
    </xf>
    <xf numFmtId="0" fontId="34" fillId="2" borderId="0" xfId="3" applyFont="1" applyFill="1" applyAlignment="1">
      <alignment horizontal="centerContinuous"/>
    </xf>
    <xf numFmtId="0" fontId="35" fillId="0" borderId="0" xfId="3" applyFont="1"/>
    <xf numFmtId="0" fontId="36" fillId="2" borderId="0" xfId="3" applyFont="1" applyFill="1" applyAlignment="1">
      <alignment horizontal="centerContinuous"/>
    </xf>
    <xf numFmtId="0" fontId="32" fillId="2" borderId="0" xfId="3" applyFont="1" applyFill="1" applyAlignment="1">
      <alignment horizontal="centerContinuous"/>
    </xf>
    <xf numFmtId="0" fontId="37" fillId="0" borderId="4" xfId="3" applyFont="1" applyBorder="1" applyAlignment="1">
      <alignment horizontal="center" vertical="center" wrapText="1"/>
    </xf>
    <xf numFmtId="0" fontId="37" fillId="0" borderId="0" xfId="3" applyFont="1" applyAlignment="1">
      <alignment horizontal="center" vertical="center"/>
    </xf>
    <xf numFmtId="0" fontId="38" fillId="2" borderId="32" xfId="3" applyFont="1" applyFill="1" applyBorder="1" applyAlignment="1">
      <alignment horizontal="left" vertical="center" indent="1"/>
    </xf>
    <xf numFmtId="0" fontId="38" fillId="2" borderId="33" xfId="3" applyFont="1" applyFill="1" applyBorder="1" applyAlignment="1">
      <alignment horizontal="left" vertical="center" indent="1"/>
    </xf>
    <xf numFmtId="0" fontId="38" fillId="2" borderId="34" xfId="3" applyFont="1" applyFill="1" applyBorder="1" applyAlignment="1">
      <alignment horizontal="left" vertical="center" indent="1"/>
    </xf>
    <xf numFmtId="0" fontId="38" fillId="0" borderId="0" xfId="3" applyFont="1" applyAlignment="1">
      <alignment horizontal="left" vertical="center" indent="1"/>
    </xf>
    <xf numFmtId="0" fontId="32" fillId="2" borderId="35" xfId="3" applyFont="1" applyFill="1" applyBorder="1" applyAlignment="1">
      <alignment horizontal="center"/>
    </xf>
    <xf numFmtId="0" fontId="32" fillId="2" borderId="35" xfId="3" applyFont="1" applyFill="1" applyBorder="1" applyAlignment="1">
      <alignment horizontal="left" indent="1"/>
    </xf>
    <xf numFmtId="0" fontId="32" fillId="2" borderId="35" xfId="3" applyFont="1" applyFill="1" applyBorder="1" applyAlignment="1"/>
    <xf numFmtId="0" fontId="32" fillId="0" borderId="0" xfId="3" applyFont="1" applyAlignment="1"/>
    <xf numFmtId="0" fontId="1" fillId="2" borderId="7" xfId="3" applyFill="1" applyBorder="1" applyAlignment="1">
      <alignment horizontal="center"/>
    </xf>
    <xf numFmtId="0" fontId="1" fillId="2" borderId="7" xfId="3" applyFont="1" applyFill="1" applyBorder="1" applyAlignment="1">
      <alignment horizontal="left" indent="2"/>
    </xf>
    <xf numFmtId="172" fontId="1" fillId="2" borderId="7" xfId="3" applyNumberFormat="1" applyFill="1" applyBorder="1" applyAlignment="1">
      <alignment horizontal="right"/>
    </xf>
    <xf numFmtId="0" fontId="1" fillId="2" borderId="7" xfId="3" applyFont="1" applyFill="1" applyBorder="1" applyAlignment="1">
      <alignment horizontal="left" indent="5"/>
    </xf>
    <xf numFmtId="176" fontId="1" fillId="0" borderId="0" xfId="3" applyNumberFormat="1"/>
    <xf numFmtId="0" fontId="1" fillId="2" borderId="7" xfId="3" applyFont="1" applyFill="1" applyBorder="1" applyAlignment="1">
      <alignment horizontal="center"/>
    </xf>
    <xf numFmtId="4" fontId="1" fillId="2" borderId="7" xfId="3" applyNumberFormat="1" applyFont="1" applyFill="1" applyBorder="1" applyAlignment="1">
      <alignment horizontal="center"/>
    </xf>
    <xf numFmtId="0" fontId="1" fillId="2" borderId="7" xfId="3" applyFont="1" applyFill="1" applyBorder="1" applyAlignment="1">
      <alignment horizontal="left" wrapText="1" indent="2"/>
    </xf>
    <xf numFmtId="172" fontId="1" fillId="2" borderId="7" xfId="3" applyNumberFormat="1" applyFont="1" applyFill="1" applyBorder="1" applyAlignment="1">
      <alignment horizontal="center"/>
    </xf>
    <xf numFmtId="0" fontId="39" fillId="2" borderId="26" xfId="3" applyFont="1" applyFill="1" applyBorder="1" applyAlignment="1">
      <alignment horizontal="center" vertical="top" wrapText="1"/>
    </xf>
    <xf numFmtId="0" fontId="1" fillId="2" borderId="26" xfId="3" applyFont="1" applyFill="1" applyBorder="1" applyAlignment="1">
      <alignment horizontal="left" vertical="center" indent="2"/>
    </xf>
    <xf numFmtId="0" fontId="1" fillId="2" borderId="26" xfId="3" applyFont="1" applyFill="1" applyBorder="1" applyAlignment="1">
      <alignment horizontal="center" vertical="center"/>
    </xf>
    <xf numFmtId="172" fontId="1" fillId="2" borderId="26" xfId="3" applyNumberFormat="1" applyFill="1" applyBorder="1" applyAlignment="1">
      <alignment horizontal="right" vertical="center"/>
    </xf>
    <xf numFmtId="0" fontId="1" fillId="0" borderId="0" xfId="3" applyAlignment="1">
      <alignment vertical="center"/>
    </xf>
    <xf numFmtId="0" fontId="32" fillId="2" borderId="7" xfId="3" applyFont="1" applyFill="1" applyBorder="1" applyAlignment="1">
      <alignment horizontal="center"/>
    </xf>
    <xf numFmtId="0" fontId="32" fillId="2" borderId="7" xfId="3" applyFont="1" applyFill="1" applyBorder="1" applyAlignment="1">
      <alignment horizontal="left" indent="1"/>
    </xf>
    <xf numFmtId="0" fontId="32" fillId="2" borderId="7" xfId="3" applyFont="1" applyFill="1" applyBorder="1" applyAlignment="1"/>
    <xf numFmtId="0" fontId="40" fillId="2" borderId="7" xfId="3" applyFont="1" applyFill="1" applyBorder="1" applyAlignment="1">
      <alignment horizontal="center"/>
    </xf>
    <xf numFmtId="0" fontId="1" fillId="2" borderId="26" xfId="3" applyFill="1" applyBorder="1" applyAlignment="1">
      <alignment horizontal="center" vertical="center"/>
    </xf>
    <xf numFmtId="0" fontId="1" fillId="2" borderId="26" xfId="3" applyFill="1" applyBorder="1" applyAlignment="1">
      <alignment horizontal="center"/>
    </xf>
    <xf numFmtId="0" fontId="1" fillId="2" borderId="26" xfId="3" applyFont="1" applyFill="1" applyBorder="1" applyAlignment="1">
      <alignment horizontal="left" wrapText="1" indent="5"/>
    </xf>
    <xf numFmtId="0" fontId="1" fillId="2" borderId="26" xfId="3" applyFont="1" applyFill="1" applyBorder="1" applyAlignment="1">
      <alignment horizontal="center"/>
    </xf>
    <xf numFmtId="172" fontId="1" fillId="2" borderId="26" xfId="3" applyNumberFormat="1" applyFill="1" applyBorder="1" applyAlignment="1">
      <alignment horizontal="right"/>
    </xf>
    <xf numFmtId="0" fontId="1" fillId="2" borderId="7" xfId="3" applyFont="1" applyFill="1" applyBorder="1" applyAlignment="1">
      <alignment horizontal="left" wrapText="1" indent="5"/>
    </xf>
    <xf numFmtId="4" fontId="1" fillId="2" borderId="7" xfId="3" applyNumberFormat="1" applyFill="1" applyBorder="1" applyAlignment="1">
      <alignment horizontal="center"/>
    </xf>
    <xf numFmtId="0" fontId="1" fillId="2" borderId="26" xfId="3" applyFont="1" applyFill="1" applyBorder="1" applyAlignment="1">
      <alignment horizontal="left" indent="5"/>
    </xf>
    <xf numFmtId="0" fontId="32" fillId="2" borderId="7" xfId="3" applyFont="1" applyFill="1" applyBorder="1" applyAlignment="1">
      <alignment vertical="center"/>
    </xf>
    <xf numFmtId="0" fontId="32" fillId="0" borderId="0" xfId="3" applyFont="1" applyAlignment="1">
      <alignment vertical="center"/>
    </xf>
    <xf numFmtId="172" fontId="1" fillId="2" borderId="7" xfId="3" applyNumberFormat="1" applyFont="1" applyFill="1" applyBorder="1" applyAlignment="1">
      <alignment horizontal="right"/>
    </xf>
    <xf numFmtId="172" fontId="1" fillId="2" borderId="7" xfId="3" applyNumberFormat="1" applyFont="1" applyFill="1" applyBorder="1" applyAlignment="1">
      <alignment horizontal="center" vertical="top"/>
    </xf>
    <xf numFmtId="0" fontId="32" fillId="2" borderId="7" xfId="3" applyFont="1" applyFill="1" applyBorder="1" applyAlignment="1">
      <alignment horizontal="center" vertical="center"/>
    </xf>
    <xf numFmtId="172" fontId="1" fillId="2" borderId="7" xfId="3" applyNumberFormat="1" applyFont="1" applyFill="1" applyBorder="1" applyAlignment="1">
      <alignment horizontal="center" vertical="top" wrapText="1"/>
    </xf>
    <xf numFmtId="0" fontId="39" fillId="2" borderId="7" xfId="3" applyFont="1" applyFill="1" applyBorder="1" applyAlignment="1">
      <alignment horizontal="center" vertical="top" wrapText="1"/>
    </xf>
    <xf numFmtId="0" fontId="32" fillId="2" borderId="26" xfId="3" applyFont="1" applyFill="1" applyBorder="1" applyAlignment="1">
      <alignment horizontal="center" vertical="center"/>
    </xf>
    <xf numFmtId="0" fontId="1" fillId="2" borderId="7" xfId="3" applyFill="1" applyBorder="1" applyAlignment="1">
      <alignment horizontal="center" vertical="center"/>
    </xf>
    <xf numFmtId="172" fontId="1" fillId="2" borderId="26" xfId="3" applyNumberFormat="1" applyFont="1" applyFill="1" applyBorder="1" applyAlignment="1">
      <alignment horizontal="right"/>
    </xf>
    <xf numFmtId="0" fontId="1" fillId="2" borderId="25" xfId="3" applyFill="1" applyBorder="1" applyAlignment="1">
      <alignment horizontal="center"/>
    </xf>
    <xf numFmtId="172" fontId="1" fillId="2" borderId="36" xfId="3" applyNumberFormat="1" applyFont="1" applyFill="1" applyBorder="1" applyAlignment="1">
      <alignment horizontal="right"/>
    </xf>
    <xf numFmtId="172" fontId="1" fillId="2" borderId="37" xfId="3" applyNumberFormat="1" applyFill="1" applyBorder="1" applyAlignment="1">
      <alignment horizontal="right"/>
    </xf>
    <xf numFmtId="0" fontId="38" fillId="2" borderId="25" xfId="3" applyFont="1" applyFill="1" applyBorder="1" applyAlignment="1">
      <alignment horizontal="left" vertical="center" indent="1"/>
    </xf>
    <xf numFmtId="0" fontId="38" fillId="2" borderId="36" xfId="3" applyFont="1" applyFill="1" applyBorder="1" applyAlignment="1">
      <alignment horizontal="left" vertical="center" indent="1"/>
    </xf>
    <xf numFmtId="0" fontId="38" fillId="2" borderId="37" xfId="3" applyFont="1" applyFill="1" applyBorder="1" applyAlignment="1">
      <alignment horizontal="left" vertical="center" indent="1"/>
    </xf>
    <xf numFmtId="172" fontId="1" fillId="2" borderId="26" xfId="3" applyNumberFormat="1" applyFont="1" applyFill="1" applyBorder="1" applyAlignment="1">
      <alignment horizontal="center"/>
    </xf>
    <xf numFmtId="0" fontId="1" fillId="2" borderId="10" xfId="3" applyFont="1" applyFill="1" applyBorder="1" applyAlignment="1">
      <alignment horizontal="center"/>
    </xf>
    <xf numFmtId="172" fontId="1" fillId="2" borderId="19" xfId="3" applyNumberFormat="1" applyFill="1" applyBorder="1" applyAlignment="1">
      <alignment horizontal="right"/>
    </xf>
    <xf numFmtId="172" fontId="1" fillId="2" borderId="12" xfId="3" applyNumberFormat="1" applyFill="1" applyBorder="1" applyAlignment="1">
      <alignment horizontal="right"/>
    </xf>
    <xf numFmtId="0" fontId="1" fillId="2" borderId="17" xfId="3" applyFill="1" applyBorder="1" applyAlignment="1">
      <alignment horizontal="center"/>
    </xf>
    <xf numFmtId="172" fontId="1" fillId="2" borderId="16" xfId="3" applyNumberFormat="1" applyFill="1" applyBorder="1" applyAlignment="1">
      <alignment horizontal="right"/>
    </xf>
    <xf numFmtId="4" fontId="1" fillId="2" borderId="7" xfId="3" applyNumberFormat="1" applyFont="1" applyFill="1" applyBorder="1" applyAlignment="1">
      <alignment horizontal="center" vertical="top"/>
    </xf>
    <xf numFmtId="0" fontId="1" fillId="2" borderId="7" xfId="3" applyFont="1" applyFill="1" applyBorder="1" applyAlignment="1">
      <alignment horizontal="left" vertical="center" wrapText="1" indent="5"/>
    </xf>
    <xf numFmtId="0" fontId="1" fillId="2" borderId="7" xfId="3" applyFont="1" applyFill="1" applyBorder="1" applyAlignment="1">
      <alignment horizontal="left" vertical="center" indent="5"/>
    </xf>
    <xf numFmtId="172" fontId="1" fillId="2" borderId="7" xfId="3" applyNumberFormat="1" applyFont="1" applyFill="1" applyBorder="1" applyAlignment="1">
      <alignment horizontal="center" wrapText="1"/>
    </xf>
    <xf numFmtId="172" fontId="1" fillId="2" borderId="26" xfId="3" applyNumberFormat="1" applyFont="1" applyFill="1" applyBorder="1" applyAlignment="1">
      <alignment horizontal="center" wrapText="1"/>
    </xf>
    <xf numFmtId="0" fontId="1" fillId="2" borderId="26" xfId="3" applyFont="1" applyFill="1" applyBorder="1" applyAlignment="1">
      <alignment horizontal="left" wrapText="1" indent="2"/>
    </xf>
    <xf numFmtId="0" fontId="42" fillId="2" borderId="7" xfId="3" applyFont="1" applyFill="1" applyBorder="1" applyAlignment="1">
      <alignment horizontal="center" vertical="center"/>
    </xf>
    <xf numFmtId="0" fontId="32" fillId="2" borderId="26" xfId="3" applyFont="1" applyFill="1" applyBorder="1" applyAlignment="1">
      <alignment vertical="center"/>
    </xf>
    <xf numFmtId="0" fontId="1" fillId="2" borderId="7" xfId="3" applyFont="1" applyFill="1" applyBorder="1" applyAlignment="1">
      <alignment horizontal="left" vertical="top" indent="2"/>
    </xf>
    <xf numFmtId="0" fontId="1" fillId="2" borderId="7" xfId="3" applyFill="1" applyBorder="1" applyAlignment="1">
      <alignment horizontal="center" vertical="top"/>
    </xf>
    <xf numFmtId="0" fontId="1" fillId="2" borderId="26" xfId="3" applyFont="1" applyFill="1" applyBorder="1" applyAlignment="1">
      <alignment horizontal="left" indent="2"/>
    </xf>
    <xf numFmtId="0" fontId="32" fillId="2" borderId="38" xfId="3" applyFont="1" applyFill="1" applyBorder="1" applyAlignment="1">
      <alignment vertical="center"/>
    </xf>
    <xf numFmtId="0" fontId="32" fillId="2" borderId="39" xfId="3" applyFont="1" applyFill="1" applyBorder="1" applyAlignment="1">
      <alignment vertical="center"/>
    </xf>
    <xf numFmtId="0" fontId="1" fillId="2" borderId="7" xfId="3" applyFill="1" applyBorder="1" applyAlignment="1">
      <alignment horizontal="left" vertical="center" indent="1"/>
    </xf>
    <xf numFmtId="0" fontId="1" fillId="2" borderId="7" xfId="3" applyFont="1" applyFill="1" applyBorder="1" applyAlignment="1">
      <alignment horizontal="left" vertical="center" indent="1"/>
    </xf>
    <xf numFmtId="0" fontId="1" fillId="0" borderId="0" xfId="3" applyAlignment="1">
      <alignment horizontal="left" vertical="center" indent="1"/>
    </xf>
    <xf numFmtId="0" fontId="1" fillId="2" borderId="26" xfId="3" applyFill="1" applyBorder="1" applyAlignment="1">
      <alignment horizontal="left" vertical="center" indent="1"/>
    </xf>
    <xf numFmtId="0" fontId="1" fillId="2" borderId="26" xfId="3" applyFont="1" applyFill="1" applyBorder="1" applyAlignment="1">
      <alignment horizontal="left" vertical="center" indent="1"/>
    </xf>
    <xf numFmtId="0" fontId="1" fillId="2" borderId="7" xfId="3" applyFill="1" applyBorder="1" applyAlignment="1">
      <alignment horizontal="left" vertical="center" indent="2"/>
    </xf>
    <xf numFmtId="0" fontId="1" fillId="2" borderId="7" xfId="3" applyFont="1" applyFill="1" applyBorder="1" applyAlignment="1">
      <alignment horizontal="left" vertical="center" indent="2"/>
    </xf>
    <xf numFmtId="0" fontId="1" fillId="2" borderId="7" xfId="3" applyFont="1" applyFill="1" applyBorder="1" applyAlignment="1">
      <alignment horizontal="center" vertical="center"/>
    </xf>
    <xf numFmtId="0" fontId="1" fillId="0" borderId="0" xfId="3" applyAlignment="1">
      <alignment horizontal="left" vertical="center" indent="2"/>
    </xf>
    <xf numFmtId="0" fontId="1" fillId="0" borderId="0" xfId="3" applyFont="1" applyAlignment="1">
      <alignment horizontal="left" vertical="center" indent="2"/>
    </xf>
    <xf numFmtId="0" fontId="1" fillId="2" borderId="26" xfId="3" applyFill="1" applyBorder="1" applyAlignment="1">
      <alignment horizontal="left" vertical="center" indent="2"/>
    </xf>
    <xf numFmtId="172" fontId="1" fillId="2" borderId="7" xfId="3" applyNumberFormat="1" applyFont="1" applyFill="1" applyBorder="1" applyAlignment="1">
      <alignment horizontal="center" vertical="center" wrapText="1"/>
    </xf>
    <xf numFmtId="172" fontId="1" fillId="2" borderId="7" xfId="3" applyNumberFormat="1" applyFill="1" applyBorder="1" applyAlignment="1">
      <alignment horizontal="right" vertical="center"/>
    </xf>
    <xf numFmtId="0" fontId="1" fillId="2" borderId="26" xfId="3" applyFont="1" applyFill="1" applyBorder="1" applyAlignment="1">
      <alignment horizontal="left" vertical="center" wrapText="1" indent="5"/>
    </xf>
    <xf numFmtId="172" fontId="1" fillId="2" borderId="26" xfId="3" applyNumberFormat="1" applyFont="1" applyFill="1" applyBorder="1" applyAlignment="1">
      <alignment horizontal="center" vertical="center" wrapText="1"/>
    </xf>
    <xf numFmtId="172" fontId="1" fillId="2" borderId="5" xfId="3" applyNumberFormat="1" applyFill="1" applyBorder="1" applyAlignment="1">
      <alignment horizontal="right"/>
    </xf>
    <xf numFmtId="172" fontId="1" fillId="2" borderId="27" xfId="3" applyNumberFormat="1" applyFill="1" applyBorder="1" applyAlignment="1">
      <alignment horizontal="right"/>
    </xf>
    <xf numFmtId="0" fontId="1" fillId="0" borderId="0" xfId="3" applyAlignment="1"/>
    <xf numFmtId="0" fontId="1" fillId="2" borderId="26" xfId="3" applyFont="1" applyFill="1" applyBorder="1" applyAlignment="1">
      <alignment horizontal="left" vertical="center" indent="5"/>
    </xf>
    <xf numFmtId="172" fontId="1" fillId="2" borderId="38" xfId="3" applyNumberFormat="1" applyFont="1" applyFill="1" applyBorder="1" applyAlignment="1">
      <alignment horizontal="center" vertical="center"/>
    </xf>
    <xf numFmtId="0" fontId="41" fillId="0" borderId="39" xfId="2" applyBorder="1" applyAlignment="1">
      <alignment horizontal="center" vertical="center"/>
    </xf>
    <xf numFmtId="0" fontId="1" fillId="2" borderId="7" xfId="3" applyFont="1" applyFill="1" applyBorder="1" applyAlignment="1">
      <alignment horizontal="center" vertical="top"/>
    </xf>
    <xf numFmtId="172" fontId="1" fillId="2" borderId="10" xfId="3" applyNumberFormat="1" applyFill="1" applyBorder="1" applyAlignment="1">
      <alignment horizontal="right" vertical="center"/>
    </xf>
    <xf numFmtId="172" fontId="1" fillId="2" borderId="12" xfId="3" applyNumberFormat="1" applyFill="1" applyBorder="1" applyAlignment="1">
      <alignment horizontal="right" vertical="center"/>
    </xf>
    <xf numFmtId="0" fontId="38" fillId="2" borderId="7" xfId="3" applyFont="1" applyFill="1" applyBorder="1" applyAlignment="1">
      <alignment horizontal="left" vertical="center" indent="2"/>
    </xf>
    <xf numFmtId="0" fontId="38" fillId="2" borderId="7" xfId="3" applyFont="1" applyFill="1" applyBorder="1" applyAlignment="1">
      <alignment horizontal="left" vertical="center" indent="1"/>
    </xf>
    <xf numFmtId="172" fontId="1" fillId="2" borderId="10" xfId="3" applyNumberFormat="1" applyFill="1" applyBorder="1" applyAlignment="1">
      <alignment horizontal="right"/>
    </xf>
    <xf numFmtId="172" fontId="1" fillId="2" borderId="25" xfId="3" applyNumberFormat="1" applyFill="1" applyBorder="1" applyAlignment="1">
      <alignment horizontal="right"/>
    </xf>
    <xf numFmtId="172" fontId="1" fillId="2" borderId="7" xfId="3" applyNumberFormat="1" applyFill="1" applyBorder="1" applyAlignment="1"/>
    <xf numFmtId="0" fontId="1" fillId="3" borderId="7" xfId="3" applyFont="1" applyFill="1" applyBorder="1" applyAlignment="1">
      <alignment horizontal="left" wrapText="1" indent="2"/>
    </xf>
    <xf numFmtId="0" fontId="1" fillId="3" borderId="7" xfId="3" applyFont="1" applyFill="1" applyBorder="1" applyAlignment="1">
      <alignment horizontal="center"/>
    </xf>
    <xf numFmtId="0" fontId="32" fillId="2" borderId="7" xfId="3" applyFont="1" applyFill="1" applyBorder="1" applyAlignment="1">
      <alignment horizontal="left" vertical="center" indent="1"/>
    </xf>
    <xf numFmtId="0" fontId="1" fillId="2" borderId="9" xfId="3" applyFill="1" applyBorder="1" applyAlignment="1">
      <alignment horizontal="center" vertical="center"/>
    </xf>
    <xf numFmtId="0" fontId="1" fillId="2" borderId="9" xfId="3" applyFill="1" applyBorder="1" applyAlignment="1">
      <alignment horizontal="left" vertical="center" indent="2"/>
    </xf>
    <xf numFmtId="4" fontId="1" fillId="2" borderId="9" xfId="3" applyNumberFormat="1" applyFill="1" applyBorder="1" applyAlignment="1">
      <alignment horizontal="center" vertical="center"/>
    </xf>
    <xf numFmtId="0" fontId="1" fillId="0" borderId="0" xfId="3" applyAlignment="1">
      <alignment horizontal="center"/>
    </xf>
    <xf numFmtId="0" fontId="1" fillId="0" borderId="0" xfId="3" applyAlignment="1">
      <alignment horizontal="left" indent="1"/>
    </xf>
    <xf numFmtId="4" fontId="1" fillId="0" borderId="0" xfId="3" applyNumberFormat="1" applyAlignment="1">
      <alignment horizontal="center"/>
    </xf>
    <xf numFmtId="172" fontId="1" fillId="3" borderId="7" xfId="3" applyNumberFormat="1" applyFont="1" applyFill="1" applyBorder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0" fillId="2" borderId="7" xfId="3" applyFont="1" applyFill="1" applyBorder="1" applyAlignment="1">
      <alignment horizontal="left" wrapText="1" indent="5"/>
    </xf>
    <xf numFmtId="0" fontId="0" fillId="0" borderId="0" xfId="3" applyFont="1"/>
    <xf numFmtId="172" fontId="17" fillId="2" borderId="4" xfId="3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172" fontId="0" fillId="2" borderId="7" xfId="3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32" fillId="2" borderId="0" xfId="3" applyFont="1" applyFill="1" applyAlignment="1">
      <alignment vertical="center"/>
    </xf>
    <xf numFmtId="0" fontId="0" fillId="2" borderId="7" xfId="3" applyFont="1" applyFill="1" applyBorder="1" applyAlignment="1">
      <alignment horizontal="left" indent="5"/>
    </xf>
    <xf numFmtId="0" fontId="0" fillId="0" borderId="0" xfId="3" applyFont="1" applyAlignment="1">
      <alignment vertical="center"/>
    </xf>
    <xf numFmtId="0" fontId="1" fillId="2" borderId="0" xfId="3" applyFont="1" applyFill="1" applyBorder="1" applyAlignment="1">
      <alignment horizontal="left" indent="2"/>
    </xf>
    <xf numFmtId="0" fontId="1" fillId="2" borderId="0" xfId="3" applyFont="1" applyFill="1" applyBorder="1" applyAlignment="1">
      <alignment horizontal="center"/>
    </xf>
    <xf numFmtId="172" fontId="1" fillId="2" borderId="0" xfId="3" applyNumberFormat="1" applyFill="1" applyBorder="1" applyAlignment="1">
      <alignment horizontal="right"/>
    </xf>
    <xf numFmtId="172" fontId="40" fillId="2" borderId="7" xfId="3" applyNumberFormat="1" applyFont="1" applyFill="1" applyBorder="1" applyAlignment="1">
      <alignment horizontal="right"/>
    </xf>
    <xf numFmtId="172" fontId="0" fillId="2" borderId="7" xfId="3" applyNumberFormat="1" applyFont="1" applyFill="1" applyBorder="1" applyAlignment="1">
      <alignment horizontal="right"/>
    </xf>
    <xf numFmtId="0" fontId="0" fillId="0" borderId="4" xfId="0" applyBorder="1"/>
    <xf numFmtId="0" fontId="0" fillId="0" borderId="0" xfId="0" applyAlignment="1">
      <alignment wrapText="1"/>
    </xf>
    <xf numFmtId="0" fontId="1" fillId="0" borderId="0" xfId="3" applyFont="1" applyAlignment="1">
      <alignment vertical="center"/>
    </xf>
    <xf numFmtId="0" fontId="0" fillId="0" borderId="0" xfId="0" applyFont="1"/>
    <xf numFmtId="0" fontId="40" fillId="2" borderId="0" xfId="3" applyFont="1" applyFill="1" applyBorder="1" applyAlignment="1">
      <alignment horizontal="left" indent="2"/>
    </xf>
    <xf numFmtId="0" fontId="1" fillId="0" borderId="0" xfId="3" applyBorder="1"/>
    <xf numFmtId="0" fontId="0" fillId="0" borderId="0" xfId="3" applyFont="1" applyAlignment="1">
      <alignment vertical="top" wrapText="1"/>
    </xf>
    <xf numFmtId="0" fontId="1" fillId="2" borderId="0" xfId="3" applyFont="1" applyFill="1" applyAlignment="1">
      <alignment vertical="top" wrapText="1"/>
    </xf>
    <xf numFmtId="0" fontId="1" fillId="2" borderId="9" xfId="3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1" fillId="0" borderId="0" xfId="3" applyAlignment="1">
      <alignment wrapText="1"/>
    </xf>
    <xf numFmtId="0" fontId="1" fillId="0" borderId="7" xfId="3" applyBorder="1" applyAlignment="1">
      <alignment wrapText="1"/>
    </xf>
    <xf numFmtId="0" fontId="5" fillId="0" borderId="4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top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vertical="center" wrapText="1"/>
    </xf>
    <xf numFmtId="10" fontId="5" fillId="0" borderId="27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left" vertical="center" wrapText="1" indent="1"/>
    </xf>
    <xf numFmtId="0" fontId="5" fillId="2" borderId="27" xfId="0" applyFont="1" applyFill="1" applyBorder="1" applyAlignment="1">
      <alignment horizontal="left" vertical="center" wrapText="1" indent="1"/>
    </xf>
    <xf numFmtId="0" fontId="17" fillId="2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172" fontId="17" fillId="2" borderId="7" xfId="3" applyNumberFormat="1" applyFont="1" applyFill="1" applyBorder="1" applyAlignment="1">
      <alignment horizontal="center"/>
    </xf>
    <xf numFmtId="0" fontId="17" fillId="2" borderId="7" xfId="3" applyFont="1" applyFill="1" applyBorder="1" applyAlignment="1">
      <alignment horizontal="center" wrapText="1"/>
    </xf>
    <xf numFmtId="0" fontId="17" fillId="2" borderId="6" xfId="3" applyFont="1" applyFill="1" applyBorder="1" applyAlignment="1">
      <alignment horizontal="left" wrapText="1"/>
    </xf>
    <xf numFmtId="0" fontId="20" fillId="2" borderId="6" xfId="0" applyFont="1" applyFill="1" applyBorder="1" applyAlignment="1">
      <alignment wrapText="1"/>
    </xf>
    <xf numFmtId="10" fontId="5" fillId="2" borderId="6" xfId="0" applyNumberFormat="1" applyFont="1" applyFill="1" applyBorder="1" applyAlignment="1">
      <alignment horizontal="center" vertical="center"/>
    </xf>
    <xf numFmtId="172" fontId="17" fillId="2" borderId="7" xfId="3" applyNumberFormat="1" applyFont="1" applyFill="1" applyBorder="1" applyAlignment="1">
      <alignment horizontal="right"/>
    </xf>
    <xf numFmtId="172" fontId="17" fillId="2" borderId="7" xfId="3" applyNumberFormat="1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center" wrapText="1"/>
    </xf>
    <xf numFmtId="0" fontId="17" fillId="0" borderId="12" xfId="0" applyFont="1" applyBorder="1"/>
    <xf numFmtId="9" fontId="5" fillId="0" borderId="10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right" wrapText="1"/>
    </xf>
    <xf numFmtId="4" fontId="1" fillId="2" borderId="5" xfId="3" applyNumberFormat="1" applyFont="1" applyFill="1" applyBorder="1" applyAlignment="1">
      <alignment horizontal="center"/>
    </xf>
    <xf numFmtId="172" fontId="0" fillId="2" borderId="0" xfId="3" applyNumberFormat="1" applyFont="1" applyFill="1" applyBorder="1" applyAlignment="1">
      <alignment horizontal="right"/>
    </xf>
    <xf numFmtId="172" fontId="40" fillId="2" borderId="7" xfId="3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2" fillId="2" borderId="7" xfId="3" applyFont="1" applyFill="1" applyBorder="1" applyAlignment="1">
      <alignment horizontal="center"/>
    </xf>
    <xf numFmtId="0" fontId="42" fillId="2" borderId="7" xfId="3" applyFont="1" applyFill="1" applyBorder="1" applyAlignment="1">
      <alignment horizontal="left" indent="1"/>
    </xf>
    <xf numFmtId="0" fontId="42" fillId="2" borderId="7" xfId="3" applyFont="1" applyFill="1" applyBorder="1" applyAlignment="1">
      <alignment vertical="center"/>
    </xf>
    <xf numFmtId="172" fontId="42" fillId="2" borderId="7" xfId="3" applyNumberFormat="1" applyFont="1" applyFill="1" applyBorder="1" applyAlignment="1">
      <alignment horizontal="right"/>
    </xf>
    <xf numFmtId="0" fontId="42" fillId="2" borderId="7" xfId="3" applyFont="1" applyFill="1" applyBorder="1" applyAlignment="1">
      <alignment horizontal="left" wrapText="1" indent="2"/>
    </xf>
    <xf numFmtId="0" fontId="42" fillId="2" borderId="7" xfId="3" applyFont="1" applyFill="1" applyBorder="1" applyAlignment="1">
      <alignment horizontal="left" indent="5"/>
    </xf>
    <xf numFmtId="4" fontId="42" fillId="2" borderId="7" xfId="3" applyNumberFormat="1" applyFont="1" applyFill="1" applyBorder="1" applyAlignment="1">
      <alignment horizontal="center"/>
    </xf>
    <xf numFmtId="0" fontId="42" fillId="2" borderId="7" xfId="3" applyFont="1" applyFill="1" applyBorder="1" applyAlignment="1">
      <alignment horizontal="left" indent="2"/>
    </xf>
    <xf numFmtId="0" fontId="42" fillId="2" borderId="7" xfId="3" applyFont="1" applyFill="1" applyBorder="1" applyAlignment="1">
      <alignment horizontal="left" wrapText="1" indent="5"/>
    </xf>
    <xf numFmtId="172" fontId="42" fillId="2" borderId="7" xfId="3" applyNumberFormat="1" applyFont="1" applyFill="1" applyBorder="1" applyAlignment="1"/>
    <xf numFmtId="172" fontId="42" fillId="2" borderId="7" xfId="3" applyNumberFormat="1" applyFont="1" applyFill="1" applyBorder="1" applyAlignment="1">
      <alignment horizontal="center"/>
    </xf>
    <xf numFmtId="172" fontId="45" fillId="2" borderId="7" xfId="3" applyNumberFormat="1" applyFont="1" applyFill="1" applyBorder="1" applyAlignment="1">
      <alignment horizontal="right"/>
    </xf>
    <xf numFmtId="4" fontId="42" fillId="2" borderId="7" xfId="3" applyNumberFormat="1" applyFont="1" applyFill="1" applyBorder="1" applyAlignment="1">
      <alignment horizontal="center" vertical="top"/>
    </xf>
    <xf numFmtId="0" fontId="42" fillId="2" borderId="5" xfId="3" applyFont="1" applyFill="1" applyBorder="1" applyAlignment="1">
      <alignment horizontal="center"/>
    </xf>
    <xf numFmtId="0" fontId="42" fillId="2" borderId="7" xfId="3" applyFont="1" applyFill="1" applyBorder="1" applyAlignment="1">
      <alignment horizontal="left" wrapText="1" indent="1"/>
    </xf>
    <xf numFmtId="172" fontId="42" fillId="2" borderId="5" xfId="3" applyNumberFormat="1" applyFont="1" applyFill="1" applyBorder="1" applyAlignment="1">
      <alignment horizontal="center"/>
    </xf>
    <xf numFmtId="0" fontId="42" fillId="2" borderId="26" xfId="3" applyFont="1" applyFill="1" applyBorder="1" applyAlignment="1">
      <alignment horizontal="left" wrapText="1" indent="1"/>
    </xf>
    <xf numFmtId="172" fontId="42" fillId="2" borderId="26" xfId="3" applyNumberFormat="1" applyFont="1" applyFill="1" applyBorder="1" applyAlignment="1">
      <alignment horizontal="right"/>
    </xf>
    <xf numFmtId="0" fontId="42" fillId="2" borderId="4" xfId="3" applyFont="1" applyFill="1" applyBorder="1" applyAlignment="1">
      <alignment horizontal="center"/>
    </xf>
    <xf numFmtId="0" fontId="42" fillId="2" borderId="4" xfId="3" applyFont="1" applyFill="1" applyBorder="1" applyAlignment="1">
      <alignment horizontal="left" indent="1"/>
    </xf>
    <xf numFmtId="0" fontId="42" fillId="2" borderId="4" xfId="3" applyFont="1" applyFill="1" applyBorder="1" applyAlignment="1">
      <alignment vertical="center"/>
    </xf>
    <xf numFmtId="172" fontId="42" fillId="2" borderId="4" xfId="3" applyNumberFormat="1" applyFont="1" applyFill="1" applyBorder="1" applyAlignment="1">
      <alignment horizontal="right"/>
    </xf>
    <xf numFmtId="0" fontId="1" fillId="0" borderId="4" xfId="3" applyBorder="1"/>
    <xf numFmtId="0" fontId="42" fillId="2" borderId="4" xfId="3" applyFont="1" applyFill="1" applyBorder="1" applyAlignment="1">
      <alignment horizontal="left" wrapText="1" indent="2"/>
    </xf>
    <xf numFmtId="0" fontId="42" fillId="2" borderId="4" xfId="3" applyFont="1" applyFill="1" applyBorder="1" applyAlignment="1">
      <alignment horizontal="left" indent="5"/>
    </xf>
    <xf numFmtId="4" fontId="42" fillId="2" borderId="4" xfId="3" applyNumberFormat="1" applyFont="1" applyFill="1" applyBorder="1" applyAlignment="1">
      <alignment horizontal="center"/>
    </xf>
    <xf numFmtId="0" fontId="42" fillId="2" borderId="4" xfId="3" applyFont="1" applyFill="1" applyBorder="1" applyAlignment="1">
      <alignment horizontal="left" indent="2"/>
    </xf>
    <xf numFmtId="0" fontId="42" fillId="2" borderId="4" xfId="3" applyFont="1" applyFill="1" applyBorder="1" applyAlignment="1">
      <alignment horizontal="left" wrapText="1" indent="5"/>
    </xf>
    <xf numFmtId="172" fontId="42" fillId="2" borderId="4" xfId="3" applyNumberFormat="1" applyFont="1" applyFill="1" applyBorder="1" applyAlignment="1"/>
    <xf numFmtId="172" fontId="42" fillId="2" borderId="4" xfId="3" applyNumberFormat="1" applyFont="1" applyFill="1" applyBorder="1" applyAlignment="1">
      <alignment horizontal="center"/>
    </xf>
    <xf numFmtId="172" fontId="45" fillId="2" borderId="4" xfId="3" applyNumberFormat="1" applyFont="1" applyFill="1" applyBorder="1" applyAlignment="1">
      <alignment horizontal="right"/>
    </xf>
    <xf numFmtId="4" fontId="42" fillId="2" borderId="4" xfId="3" applyNumberFormat="1" applyFont="1" applyFill="1" applyBorder="1" applyAlignment="1">
      <alignment horizontal="center" vertical="top"/>
    </xf>
    <xf numFmtId="0" fontId="42" fillId="2" borderId="4" xfId="3" applyFont="1" applyFill="1" applyBorder="1" applyAlignment="1">
      <alignment horizontal="left" wrapText="1" indent="1"/>
    </xf>
    <xf numFmtId="0" fontId="40" fillId="0" borderId="0" xfId="0" applyFont="1" applyAlignment="1">
      <alignment horizontal="center" vertical="center"/>
    </xf>
    <xf numFmtId="0" fontId="42" fillId="2" borderId="4" xfId="3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2" borderId="26" xfId="3" applyFont="1" applyFill="1" applyBorder="1" applyAlignment="1">
      <alignment horizontal="left" wrapText="1" indent="5"/>
    </xf>
    <xf numFmtId="0" fontId="46" fillId="2" borderId="7" xfId="3" applyFont="1" applyFill="1" applyBorder="1" applyAlignment="1">
      <alignment horizontal="left" wrapText="1" indent="2"/>
    </xf>
    <xf numFmtId="0" fontId="46" fillId="2" borderId="7" xfId="3" applyFont="1" applyFill="1" applyBorder="1" applyAlignment="1">
      <alignment horizontal="center"/>
    </xf>
    <xf numFmtId="4" fontId="46" fillId="2" borderId="7" xfId="3" applyNumberFormat="1" applyFont="1" applyFill="1" applyBorder="1" applyAlignment="1">
      <alignment horizontal="center" wrapText="1"/>
    </xf>
    <xf numFmtId="0" fontId="46" fillId="2" borderId="7" xfId="3" applyFont="1" applyFill="1" applyBorder="1" applyAlignment="1">
      <alignment horizontal="left" indent="5"/>
    </xf>
    <xf numFmtId="172" fontId="1" fillId="2" borderId="7" xfId="3" applyNumberFormat="1" applyFill="1" applyBorder="1" applyAlignment="1">
      <alignment horizontal="center"/>
    </xf>
    <xf numFmtId="0" fontId="46" fillId="2" borderId="7" xfId="3" applyFont="1" applyFill="1" applyBorder="1" applyAlignment="1">
      <alignment horizontal="left" wrapText="1" indent="5"/>
    </xf>
    <xf numFmtId="0" fontId="46" fillId="2" borderId="7" xfId="3" applyFont="1" applyFill="1" applyBorder="1" applyAlignment="1">
      <alignment horizontal="left" wrapText="1" indent="5" shrinkToFit="1"/>
    </xf>
    <xf numFmtId="0" fontId="46" fillId="2" borderId="7" xfId="3" applyFont="1" applyFill="1" applyBorder="1" applyAlignment="1">
      <alignment horizontal="left" indent="5" shrinkToFit="1"/>
    </xf>
    <xf numFmtId="0" fontId="1" fillId="4" borderId="7" xfId="3" applyFont="1" applyFill="1" applyBorder="1" applyAlignment="1">
      <alignment horizontal="left" indent="5"/>
    </xf>
    <xf numFmtId="0" fontId="1" fillId="4" borderId="7" xfId="3" applyFill="1" applyBorder="1" applyAlignment="1">
      <alignment horizontal="center"/>
    </xf>
    <xf numFmtId="172" fontId="1" fillId="4" borderId="7" xfId="3" applyNumberFormat="1" applyFill="1" applyBorder="1" applyAlignment="1">
      <alignment horizontal="right"/>
    </xf>
    <xf numFmtId="0" fontId="1" fillId="4" borderId="7" xfId="3" applyFont="1" applyFill="1" applyBorder="1" applyAlignment="1">
      <alignment horizontal="center"/>
    </xf>
    <xf numFmtId="0" fontId="1" fillId="2" borderId="7" xfId="3" applyFont="1" applyFill="1" applyBorder="1" applyAlignment="1">
      <alignment horizontal="center" wrapText="1"/>
    </xf>
    <xf numFmtId="0" fontId="1" fillId="4" borderId="7" xfId="3" applyFont="1" applyFill="1" applyBorder="1" applyAlignment="1">
      <alignment horizontal="left" indent="2"/>
    </xf>
    <xf numFmtId="0" fontId="1" fillId="4" borderId="26" xfId="3" applyFill="1" applyBorder="1" applyAlignment="1">
      <alignment horizontal="center"/>
    </xf>
    <xf numFmtId="172" fontId="40" fillId="4" borderId="7" xfId="3" applyNumberFormat="1" applyFont="1" applyFill="1" applyBorder="1" applyAlignment="1">
      <alignment horizontal="right"/>
    </xf>
    <xf numFmtId="0" fontId="1" fillId="4" borderId="7" xfId="3" applyFont="1" applyFill="1" applyBorder="1" applyAlignment="1">
      <alignment horizontal="left" wrapText="1"/>
    </xf>
    <xf numFmtId="0" fontId="1" fillId="4" borderId="26" xfId="3" applyFont="1" applyFill="1" applyBorder="1" applyAlignment="1">
      <alignment horizontal="left" wrapText="1" indent="2"/>
    </xf>
    <xf numFmtId="0" fontId="1" fillId="4" borderId="26" xfId="3" applyFont="1" applyFill="1" applyBorder="1" applyAlignment="1">
      <alignment horizontal="center"/>
    </xf>
    <xf numFmtId="172" fontId="1" fillId="4" borderId="26" xfId="3" applyNumberFormat="1" applyFill="1" applyBorder="1" applyAlignment="1">
      <alignment horizontal="right"/>
    </xf>
    <xf numFmtId="0" fontId="0" fillId="2" borderId="7" xfId="3" applyFont="1" applyFill="1" applyBorder="1" applyAlignment="1">
      <alignment horizontal="left" wrapText="1" indent="2"/>
    </xf>
    <xf numFmtId="0" fontId="0" fillId="2" borderId="7" xfId="3" applyFont="1" applyFill="1" applyBorder="1" applyAlignment="1">
      <alignment horizontal="left" indent="2"/>
    </xf>
    <xf numFmtId="0" fontId="0" fillId="2" borderId="26" xfId="3" applyFont="1" applyFill="1" applyBorder="1" applyAlignment="1">
      <alignment horizontal="left" vertical="center" indent="2"/>
    </xf>
    <xf numFmtId="172" fontId="1" fillId="3" borderId="7" xfId="3" applyNumberFormat="1" applyFill="1" applyBorder="1" applyAlignment="1">
      <alignment horizontal="right"/>
    </xf>
    <xf numFmtId="172" fontId="1" fillId="4" borderId="26" xfId="3" applyNumberFormat="1" applyFont="1" applyFill="1" applyBorder="1" applyAlignment="1">
      <alignment horizontal="right"/>
    </xf>
    <xf numFmtId="0" fontId="32" fillId="4" borderId="7" xfId="3" applyFont="1" applyFill="1" applyBorder="1" applyAlignment="1">
      <alignment horizontal="left" indent="1"/>
    </xf>
    <xf numFmtId="0" fontId="42" fillId="4" borderId="7" xfId="3" applyFont="1" applyFill="1" applyBorder="1" applyAlignment="1">
      <alignment horizontal="center" vertical="center"/>
    </xf>
    <xf numFmtId="0" fontId="32" fillId="4" borderId="7" xfId="3" applyFont="1" applyFill="1" applyBorder="1" applyAlignment="1">
      <alignment vertical="center"/>
    </xf>
    <xf numFmtId="0" fontId="1" fillId="4" borderId="7" xfId="3" applyFont="1" applyFill="1" applyBorder="1" applyAlignment="1">
      <alignment horizontal="left" wrapText="1" indent="2"/>
    </xf>
    <xf numFmtId="172" fontId="1" fillId="4" borderId="7" xfId="3" applyNumberFormat="1" applyFont="1" applyFill="1" applyBorder="1" applyAlignment="1">
      <alignment horizontal="center"/>
    </xf>
    <xf numFmtId="0" fontId="1" fillId="4" borderId="0" xfId="3" applyFill="1"/>
    <xf numFmtId="172" fontId="1" fillId="4" borderId="7" xfId="3" applyNumberFormat="1" applyFont="1" applyFill="1" applyBorder="1" applyAlignment="1">
      <alignment horizontal="left" wrapText="1"/>
    </xf>
    <xf numFmtId="4" fontId="1" fillId="4" borderId="7" xfId="3" applyNumberFormat="1" applyFont="1" applyFill="1" applyBorder="1" applyAlignment="1">
      <alignment horizontal="center"/>
    </xf>
    <xf numFmtId="172" fontId="1" fillId="4" borderId="7" xfId="3" applyNumberFormat="1" applyFont="1" applyFill="1" applyBorder="1" applyAlignment="1">
      <alignment horizontal="right"/>
    </xf>
    <xf numFmtId="172" fontId="1" fillId="4" borderId="7" xfId="3" applyNumberFormat="1" applyFont="1" applyFill="1" applyBorder="1" applyAlignment="1">
      <alignment horizontal="center" vertical="top"/>
    </xf>
    <xf numFmtId="172" fontId="42" fillId="4" borderId="26" xfId="3" applyNumberFormat="1" applyFont="1" applyFill="1" applyBorder="1" applyAlignment="1">
      <alignment horizontal="right"/>
    </xf>
    <xf numFmtId="172" fontId="40" fillId="2" borderId="31" xfId="3" applyNumberFormat="1" applyFont="1" applyFill="1" applyBorder="1" applyAlignment="1">
      <alignment horizontal="right"/>
    </xf>
    <xf numFmtId="0" fontId="1" fillId="0" borderId="0" xfId="3" applyAlignment="1">
      <alignment vertical="top"/>
    </xf>
    <xf numFmtId="0" fontId="32" fillId="0" borderId="0" xfId="3" applyFont="1" applyAlignment="1">
      <alignment vertical="top"/>
    </xf>
    <xf numFmtId="0" fontId="38" fillId="0" borderId="0" xfId="3" applyFont="1" applyAlignment="1">
      <alignment horizontal="left" vertical="top"/>
    </xf>
    <xf numFmtId="2" fontId="50" fillId="0" borderId="0" xfId="0" applyNumberFormat="1" applyFont="1" applyAlignment="1"/>
    <xf numFmtId="2" fontId="50" fillId="0" borderId="0" xfId="4" applyNumberFormat="1" applyFont="1" applyAlignment="1"/>
    <xf numFmtId="2" fontId="51" fillId="0" borderId="0" xfId="4" applyNumberFormat="1" applyFont="1" applyAlignment="1"/>
    <xf numFmtId="2" fontId="0" fillId="0" borderId="0" xfId="0" applyNumberFormat="1" applyFont="1" applyAlignment="1"/>
    <xf numFmtId="2" fontId="52" fillId="0" borderId="0" xfId="4" applyNumberFormat="1" applyFont="1"/>
    <xf numFmtId="2" fontId="49" fillId="0" borderId="0" xfId="0" applyNumberFormat="1" applyFont="1"/>
    <xf numFmtId="2" fontId="0" fillId="0" borderId="0" xfId="0" applyNumberFormat="1" applyFont="1"/>
    <xf numFmtId="2" fontId="53" fillId="0" borderId="0" xfId="4" applyNumberFormat="1" applyFont="1"/>
    <xf numFmtId="0" fontId="0" fillId="0" borderId="7" xfId="0" applyBorder="1"/>
    <xf numFmtId="0" fontId="49" fillId="0" borderId="0" xfId="0" applyFont="1"/>
    <xf numFmtId="0" fontId="0" fillId="0" borderId="5" xfId="0" applyBorder="1"/>
    <xf numFmtId="0" fontId="56" fillId="0" borderId="3" xfId="0" applyFont="1" applyBorder="1" applyAlignment="1">
      <alignment horizontal="center" vertical="top" wrapText="1"/>
    </xf>
    <xf numFmtId="0" fontId="56" fillId="0" borderId="40" xfId="0" applyFont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/>
    </xf>
    <xf numFmtId="0" fontId="57" fillId="0" borderId="5" xfId="0" applyFont="1" applyBorder="1" applyAlignment="1">
      <alignment vertical="top" wrapText="1"/>
    </xf>
    <xf numFmtId="0" fontId="56" fillId="0" borderId="42" xfId="0" applyFont="1" applyBorder="1" applyAlignment="1">
      <alignment horizontal="center" vertical="center"/>
    </xf>
    <xf numFmtId="0" fontId="57" fillId="0" borderId="18" xfId="0" applyFont="1" applyBorder="1"/>
    <xf numFmtId="49" fontId="58" fillId="0" borderId="5" xfId="0" applyNumberFormat="1" applyFont="1" applyBorder="1"/>
    <xf numFmtId="0" fontId="59" fillId="0" borderId="43" xfId="0" applyFont="1" applyBorder="1" applyAlignment="1">
      <alignment horizontal="center" vertical="center" wrapText="1"/>
    </xf>
    <xf numFmtId="0" fontId="59" fillId="0" borderId="18" xfId="0" applyFont="1" applyBorder="1"/>
    <xf numFmtId="0" fontId="59" fillId="0" borderId="5" xfId="0" applyFont="1" applyBorder="1"/>
    <xf numFmtId="0" fontId="57" fillId="0" borderId="43" xfId="0" applyFont="1" applyBorder="1" applyAlignment="1">
      <alignment horizontal="center" vertical="center" wrapText="1"/>
    </xf>
    <xf numFmtId="0" fontId="59" fillId="0" borderId="25" xfId="0" applyFont="1" applyBorder="1"/>
    <xf numFmtId="0" fontId="60" fillId="0" borderId="44" xfId="0" applyFont="1" applyBorder="1" applyAlignment="1">
      <alignment horizontal="center" wrapText="1"/>
    </xf>
    <xf numFmtId="0" fontId="61" fillId="0" borderId="43" xfId="0" applyFont="1" applyBorder="1" applyAlignment="1">
      <alignment horizontal="center" vertical="center" wrapText="1"/>
    </xf>
    <xf numFmtId="0" fontId="57" fillId="0" borderId="15" xfId="0" applyFont="1" applyBorder="1"/>
    <xf numFmtId="0" fontId="57" fillId="2" borderId="17" xfId="3" applyFont="1" applyFill="1" applyBorder="1" applyAlignment="1">
      <alignment horizontal="center" wrapText="1"/>
    </xf>
    <xf numFmtId="0" fontId="59" fillId="0" borderId="45" xfId="0" applyFont="1" applyBorder="1" applyAlignment="1">
      <alignment horizontal="center" vertical="center" wrapText="1"/>
    </xf>
    <xf numFmtId="0" fontId="57" fillId="0" borderId="0" xfId="0" applyFont="1" applyBorder="1"/>
    <xf numFmtId="0" fontId="57" fillId="0" borderId="18" xfId="0" applyFont="1" applyBorder="1" applyAlignment="1">
      <alignment horizontal="left"/>
    </xf>
    <xf numFmtId="0" fontId="59" fillId="0" borderId="12" xfId="0" applyFont="1" applyBorder="1"/>
    <xf numFmtId="0" fontId="61" fillId="0" borderId="46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left"/>
    </xf>
    <xf numFmtId="0" fontId="59" fillId="2" borderId="45" xfId="0" applyFont="1" applyFill="1" applyBorder="1" applyAlignment="1">
      <alignment horizontal="center" wrapText="1"/>
    </xf>
    <xf numFmtId="0" fontId="59" fillId="0" borderId="0" xfId="0" applyFont="1" applyBorder="1"/>
    <xf numFmtId="0" fontId="59" fillId="0" borderId="45" xfId="0" applyFont="1" applyBorder="1" applyAlignment="1">
      <alignment horizontal="center" wrapText="1"/>
    </xf>
    <xf numFmtId="0" fontId="59" fillId="0" borderId="43" xfId="0" applyFont="1" applyBorder="1" applyAlignment="1">
      <alignment horizontal="center"/>
    </xf>
    <xf numFmtId="0" fontId="57" fillId="0" borderId="43" xfId="0" applyFont="1" applyBorder="1" applyAlignment="1">
      <alignment horizontal="center"/>
    </xf>
    <xf numFmtId="0" fontId="59" fillId="0" borderId="10" xfId="0" applyFont="1" applyBorder="1"/>
    <xf numFmtId="0" fontId="62" fillId="0" borderId="43" xfId="0" applyFont="1" applyFill="1" applyBorder="1" applyAlignment="1">
      <alignment horizontal="center" wrapText="1"/>
    </xf>
    <xf numFmtId="0" fontId="62" fillId="0" borderId="43" xfId="0" applyFont="1" applyBorder="1" applyAlignment="1">
      <alignment horizontal="center" wrapText="1"/>
    </xf>
    <xf numFmtId="0" fontId="59" fillId="0" borderId="43" xfId="0" applyFont="1" applyBorder="1" applyAlignment="1">
      <alignment horizontal="center" wrapText="1"/>
    </xf>
    <xf numFmtId="0" fontId="57" fillId="0" borderId="43" xfId="0" applyFont="1" applyBorder="1" applyAlignment="1">
      <alignment horizontal="center" wrapText="1"/>
    </xf>
    <xf numFmtId="0" fontId="62" fillId="2" borderId="43" xfId="0" applyFont="1" applyFill="1" applyBorder="1" applyAlignment="1">
      <alignment horizontal="center" vertical="center" wrapText="1"/>
    </xf>
    <xf numFmtId="0" fontId="57" fillId="0" borderId="1" xfId="0" applyFont="1" applyBorder="1"/>
    <xf numFmtId="0" fontId="59" fillId="0" borderId="7" xfId="0" applyFont="1" applyBorder="1"/>
    <xf numFmtId="0" fontId="57" fillId="0" borderId="14" xfId="0" applyFont="1" applyBorder="1" applyAlignment="1">
      <alignment horizontal="left"/>
    </xf>
    <xf numFmtId="0" fontId="57" fillId="2" borderId="17" xfId="3" applyFont="1" applyFill="1" applyBorder="1" applyAlignment="1">
      <alignment horizontal="left" vertical="center" wrapText="1" indent="2"/>
    </xf>
    <xf numFmtId="0" fontId="57" fillId="0" borderId="45" xfId="0" applyFont="1" applyBorder="1" applyAlignment="1">
      <alignment horizontal="center"/>
    </xf>
    <xf numFmtId="0" fontId="58" fillId="2" borderId="5" xfId="3" applyFont="1" applyFill="1" applyBorder="1" applyAlignment="1">
      <alignment horizontal="left" wrapText="1"/>
    </xf>
    <xf numFmtId="0" fontId="57" fillId="0" borderId="1" xfId="0" applyFont="1" applyBorder="1" applyAlignment="1">
      <alignment horizontal="left"/>
    </xf>
    <xf numFmtId="0" fontId="61" fillId="0" borderId="43" xfId="0" applyFont="1" applyBorder="1" applyAlignment="1">
      <alignment horizontal="center"/>
    </xf>
    <xf numFmtId="0" fontId="57" fillId="0" borderId="47" xfId="0" applyFont="1" applyBorder="1"/>
    <xf numFmtId="0" fontId="59" fillId="0" borderId="48" xfId="0" applyFont="1" applyBorder="1"/>
    <xf numFmtId="0" fontId="61" fillId="0" borderId="49" xfId="0" applyFont="1" applyBorder="1" applyAlignment="1">
      <alignment horizontal="center"/>
    </xf>
    <xf numFmtId="0" fontId="58" fillId="2" borderId="5" xfId="3" applyFont="1" applyFill="1" applyBorder="1" applyAlignment="1">
      <alignment horizontal="center" wrapText="1"/>
    </xf>
    <xf numFmtId="0" fontId="63" fillId="2" borderId="0" xfId="3" applyFont="1" applyFill="1" applyAlignment="1">
      <alignment horizontal="centerContinuous"/>
    </xf>
    <xf numFmtId="0" fontId="67" fillId="0" borderId="0" xfId="0" applyFont="1"/>
    <xf numFmtId="0" fontId="0" fillId="0" borderId="0" xfId="3" applyFont="1" applyAlignment="1">
      <alignment horizontal="left" vertical="top" wrapText="1"/>
    </xf>
    <xf numFmtId="2" fontId="41" fillId="0" borderId="0" xfId="0" applyNumberFormat="1" applyFont="1"/>
    <xf numFmtId="2" fontId="68" fillId="0" borderId="0" xfId="4" applyNumberFormat="1" applyFont="1"/>
    <xf numFmtId="2" fontId="40" fillId="0" borderId="0" xfId="0" applyNumberFormat="1" applyFont="1"/>
    <xf numFmtId="2" fontId="69" fillId="0" borderId="0" xfId="4" applyNumberFormat="1" applyFont="1"/>
    <xf numFmtId="2" fontId="70" fillId="0" borderId="0" xfId="4" applyNumberFormat="1" applyFont="1"/>
    <xf numFmtId="43" fontId="71" fillId="0" borderId="0" xfId="4" applyNumberFormat="1" applyFont="1"/>
    <xf numFmtId="0" fontId="40" fillId="0" borderId="0" xfId="0" applyFont="1"/>
    <xf numFmtId="0" fontId="72" fillId="0" borderId="0" xfId="0" applyFont="1"/>
    <xf numFmtId="0" fontId="61" fillId="0" borderId="0" xfId="0" applyFont="1" applyAlignment="1">
      <alignment horizontal="left" indent="2"/>
    </xf>
    <xf numFmtId="0" fontId="67" fillId="0" borderId="0" xfId="0" applyFont="1" applyAlignment="1">
      <alignment horizontal="left" indent="4"/>
    </xf>
    <xf numFmtId="0" fontId="59" fillId="0" borderId="0" xfId="0" applyFont="1" applyAlignment="1">
      <alignment horizontal="left" indent="4"/>
    </xf>
    <xf numFmtId="0" fontId="59" fillId="0" borderId="0" xfId="0" applyFont="1" applyAlignment="1">
      <alignment horizontal="left" indent="5"/>
    </xf>
    <xf numFmtId="0" fontId="59" fillId="0" borderId="0" xfId="0" applyFont="1"/>
    <xf numFmtId="0" fontId="57" fillId="0" borderId="0" xfId="0" applyFont="1"/>
    <xf numFmtId="0" fontId="73" fillId="0" borderId="0" xfId="0" applyFont="1"/>
    <xf numFmtId="0" fontId="59" fillId="0" borderId="0" xfId="0" applyFont="1" applyAlignment="1">
      <alignment horizontal="left" indent="2"/>
    </xf>
    <xf numFmtId="0" fontId="57" fillId="0" borderId="0" xfId="0" applyFont="1" applyAlignment="1">
      <alignment horizontal="left" indent="2"/>
    </xf>
    <xf numFmtId="0" fontId="32" fillId="5" borderId="0" xfId="3" applyFont="1" applyFill="1" applyAlignment="1">
      <alignment vertical="center"/>
    </xf>
    <xf numFmtId="0" fontId="66" fillId="0" borderId="0" xfId="0" applyFont="1" applyAlignment="1">
      <alignment wrapText="1"/>
    </xf>
    <xf numFmtId="0" fontId="74" fillId="0" borderId="0" xfId="0" applyFont="1" applyAlignment="1">
      <alignment wrapText="1"/>
    </xf>
    <xf numFmtId="0" fontId="32" fillId="0" borderId="0" xfId="3" applyFont="1" applyFill="1" applyAlignment="1">
      <alignment vertical="center"/>
    </xf>
    <xf numFmtId="0" fontId="0" fillId="0" borderId="0" xfId="0" applyAlignment="1"/>
    <xf numFmtId="0" fontId="64" fillId="6" borderId="0" xfId="3" applyFont="1" applyFill="1"/>
    <xf numFmtId="0" fontId="63" fillId="6" borderId="0" xfId="3" applyFont="1" applyFill="1"/>
    <xf numFmtId="0" fontId="32" fillId="6" borderId="0" xfId="3" applyFont="1" applyFill="1"/>
    <xf numFmtId="0" fontId="64" fillId="6" borderId="0" xfId="3" applyFont="1" applyFill="1" applyAlignment="1">
      <alignment horizontal="center"/>
    </xf>
    <xf numFmtId="0" fontId="66" fillId="6" borderId="4" xfId="3" applyFont="1" applyFill="1" applyBorder="1" applyAlignment="1">
      <alignment horizontal="center" vertical="center" wrapText="1"/>
    </xf>
    <xf numFmtId="0" fontId="103" fillId="6" borderId="4" xfId="3" applyFont="1" applyFill="1" applyBorder="1" applyAlignment="1">
      <alignment horizontal="center" vertical="center" wrapText="1"/>
    </xf>
    <xf numFmtId="0" fontId="75" fillId="6" borderId="32" xfId="3" applyFont="1" applyFill="1" applyBorder="1" applyAlignment="1">
      <alignment horizontal="left" vertical="center" indent="1"/>
    </xf>
    <xf numFmtId="0" fontId="75" fillId="6" borderId="33" xfId="3" applyFont="1" applyFill="1" applyBorder="1" applyAlignment="1">
      <alignment horizontal="left" vertical="center" indent="1"/>
    </xf>
    <xf numFmtId="0" fontId="75" fillId="6" borderId="34" xfId="3" applyFont="1" applyFill="1" applyBorder="1" applyAlignment="1">
      <alignment horizontal="left" vertical="center" indent="1"/>
    </xf>
    <xf numFmtId="0" fontId="66" fillId="6" borderId="35" xfId="3" applyFont="1" applyFill="1" applyBorder="1" applyAlignment="1">
      <alignment horizontal="center"/>
    </xf>
    <xf numFmtId="0" fontId="66" fillId="6" borderId="35" xfId="3" applyFont="1" applyFill="1" applyBorder="1" applyAlignment="1"/>
    <xf numFmtId="0" fontId="74" fillId="6" borderId="7" xfId="3" applyFont="1" applyFill="1" applyBorder="1" applyAlignment="1">
      <alignment horizontal="center"/>
    </xf>
    <xf numFmtId="172" fontId="74" fillId="6" borderId="50" xfId="3" applyNumberFormat="1" applyFont="1" applyFill="1" applyBorder="1" applyAlignment="1">
      <alignment horizontal="right"/>
    </xf>
    <xf numFmtId="172" fontId="74" fillId="6" borderId="51" xfId="3" applyNumberFormat="1" applyFont="1" applyFill="1" applyBorder="1" applyAlignment="1">
      <alignment horizontal="right"/>
    </xf>
    <xf numFmtId="0" fontId="74" fillId="6" borderId="7" xfId="3" applyFont="1" applyFill="1" applyBorder="1" applyAlignment="1">
      <alignment horizontal="left" indent="5"/>
    </xf>
    <xf numFmtId="0" fontId="104" fillId="6" borderId="7" xfId="3" applyFont="1" applyFill="1" applyBorder="1" applyAlignment="1">
      <alignment horizontal="left" indent="5"/>
    </xf>
    <xf numFmtId="0" fontId="74" fillId="6" borderId="7" xfId="3" applyFont="1" applyFill="1" applyBorder="1" applyAlignment="1">
      <alignment horizontal="left" indent="2"/>
    </xf>
    <xf numFmtId="0" fontId="74" fillId="6" borderId="7" xfId="3" applyFont="1" applyFill="1" applyBorder="1" applyAlignment="1">
      <alignment horizontal="left" wrapText="1" indent="2"/>
    </xf>
    <xf numFmtId="0" fontId="74" fillId="6" borderId="7" xfId="3" applyFont="1" applyFill="1" applyBorder="1" applyAlignment="1">
      <alignment horizontal="left" vertical="top" wrapText="1" indent="5"/>
    </xf>
    <xf numFmtId="0" fontId="74" fillId="6" borderId="27" xfId="3" applyFont="1" applyFill="1" applyBorder="1" applyAlignment="1">
      <alignment wrapText="1"/>
    </xf>
    <xf numFmtId="0" fontId="66" fillId="6" borderId="26" xfId="3" applyFont="1" applyFill="1" applyBorder="1" applyAlignment="1">
      <alignment horizontal="center" vertical="top" wrapText="1"/>
    </xf>
    <xf numFmtId="0" fontId="74" fillId="6" borderId="26" xfId="3" applyFont="1" applyFill="1" applyBorder="1" applyAlignment="1">
      <alignment horizontal="center" vertical="center"/>
    </xf>
    <xf numFmtId="0" fontId="66" fillId="6" borderId="7" xfId="3" applyFont="1" applyFill="1" applyBorder="1" applyAlignment="1">
      <alignment horizontal="center"/>
    </xf>
    <xf numFmtId="0" fontId="66" fillId="6" borderId="7" xfId="3" applyFont="1" applyFill="1" applyBorder="1" applyAlignment="1"/>
    <xf numFmtId="0" fontId="74" fillId="6" borderId="7" xfId="3" applyFont="1" applyFill="1" applyBorder="1" applyAlignment="1">
      <alignment horizontal="left" wrapText="1" indent="5"/>
    </xf>
    <xf numFmtId="0" fontId="66" fillId="6" borderId="7" xfId="3" applyFont="1" applyFill="1" applyBorder="1" applyAlignment="1">
      <alignment horizontal="center" vertical="top" wrapText="1"/>
    </xf>
    <xf numFmtId="172" fontId="74" fillId="6" borderId="27" xfId="3" applyNumberFormat="1" applyFont="1" applyFill="1" applyBorder="1" applyAlignment="1">
      <alignment horizontal="right"/>
    </xf>
    <xf numFmtId="0" fontId="74" fillId="6" borderId="26" xfId="3" applyFont="1" applyFill="1" applyBorder="1" applyAlignment="1">
      <alignment horizontal="left" indent="2"/>
    </xf>
    <xf numFmtId="0" fontId="74" fillId="6" borderId="7" xfId="3" applyFont="1" applyFill="1" applyBorder="1" applyAlignment="1">
      <alignment horizontal="center" vertical="center"/>
    </xf>
    <xf numFmtId="0" fontId="74" fillId="6" borderId="5" xfId="3" applyFont="1" applyFill="1" applyBorder="1" applyAlignment="1">
      <alignment horizontal="center"/>
    </xf>
    <xf numFmtId="0" fontId="66" fillId="6" borderId="7" xfId="3" applyFont="1" applyFill="1" applyBorder="1" applyAlignment="1">
      <alignment horizontal="center" vertical="center"/>
    </xf>
    <xf numFmtId="0" fontId="66" fillId="6" borderId="26" xfId="3" applyFont="1" applyFill="1" applyBorder="1" applyAlignment="1">
      <alignment horizontal="center" vertical="center"/>
    </xf>
    <xf numFmtId="0" fontId="74" fillId="6" borderId="26" xfId="3" applyFont="1" applyFill="1" applyBorder="1" applyAlignment="1">
      <alignment horizontal="left" wrapText="1" indent="2"/>
    </xf>
    <xf numFmtId="0" fontId="74" fillId="6" borderId="26" xfId="3" applyFont="1" applyFill="1" applyBorder="1" applyAlignment="1">
      <alignment horizontal="center"/>
    </xf>
    <xf numFmtId="0" fontId="74" fillId="6" borderId="7" xfId="3" applyFont="1" applyFill="1" applyBorder="1" applyAlignment="1">
      <alignment horizontal="center" wrapText="1"/>
    </xf>
    <xf numFmtId="0" fontId="36" fillId="6" borderId="7" xfId="3" applyFont="1" applyFill="1" applyBorder="1" applyAlignment="1">
      <alignment vertical="top"/>
    </xf>
    <xf numFmtId="0" fontId="79" fillId="6" borderId="7" xfId="3" applyFont="1" applyFill="1" applyBorder="1" applyAlignment="1">
      <alignment horizontal="center" vertical="top"/>
    </xf>
    <xf numFmtId="0" fontId="66" fillId="6" borderId="7" xfId="3" applyFont="1" applyFill="1" applyBorder="1" applyAlignment="1">
      <alignment horizontal="center" vertical="top"/>
    </xf>
    <xf numFmtId="0" fontId="81" fillId="6" borderId="5" xfId="3" applyFont="1" applyFill="1" applyBorder="1" applyAlignment="1">
      <alignment horizontal="center"/>
    </xf>
    <xf numFmtId="0" fontId="66" fillId="6" borderId="26" xfId="3" applyFont="1" applyFill="1" applyBorder="1" applyAlignment="1">
      <alignment horizontal="center"/>
    </xf>
    <xf numFmtId="0" fontId="66" fillId="6" borderId="26" xfId="3" applyFont="1" applyFill="1" applyBorder="1" applyAlignment="1">
      <alignment horizontal="center" vertical="top"/>
    </xf>
    <xf numFmtId="0" fontId="66" fillId="6" borderId="7" xfId="3" applyFont="1" applyFill="1" applyBorder="1" applyAlignment="1">
      <alignment vertical="center"/>
    </xf>
    <xf numFmtId="0" fontId="75" fillId="6" borderId="25" xfId="3" applyFont="1" applyFill="1" applyBorder="1" applyAlignment="1">
      <alignment horizontal="left" vertical="center" indent="1"/>
    </xf>
    <xf numFmtId="0" fontId="75" fillId="6" borderId="36" xfId="3" applyFont="1" applyFill="1" applyBorder="1" applyAlignment="1">
      <alignment horizontal="left" vertical="center" indent="1"/>
    </xf>
    <xf numFmtId="0" fontId="74" fillId="6" borderId="26" xfId="3" applyFont="1" applyFill="1" applyBorder="1" applyAlignment="1">
      <alignment horizontal="center" vertical="top"/>
    </xf>
    <xf numFmtId="0" fontId="74" fillId="6" borderId="7" xfId="3" applyFont="1" applyFill="1" applyBorder="1" applyAlignment="1">
      <alignment horizontal="center" vertical="top"/>
    </xf>
    <xf numFmtId="0" fontId="74" fillId="6" borderId="6" xfId="3" applyFont="1" applyFill="1" applyBorder="1" applyAlignment="1">
      <alignment horizontal="center"/>
    </xf>
    <xf numFmtId="0" fontId="74" fillId="6" borderId="35" xfId="3" applyFont="1" applyFill="1" applyBorder="1" applyAlignment="1">
      <alignment horizontal="center"/>
    </xf>
    <xf numFmtId="0" fontId="74" fillId="6" borderId="26" xfId="3" applyFont="1" applyFill="1" applyBorder="1"/>
    <xf numFmtId="172" fontId="74" fillId="6" borderId="7" xfId="3" applyNumberFormat="1" applyFont="1" applyFill="1" applyBorder="1" applyAlignment="1">
      <alignment horizontal="right"/>
    </xf>
    <xf numFmtId="172" fontId="74" fillId="6" borderId="0" xfId="3" applyNumberFormat="1" applyFont="1" applyFill="1" applyBorder="1" applyAlignment="1">
      <alignment horizontal="right"/>
    </xf>
    <xf numFmtId="0" fontId="67" fillId="6" borderId="7" xfId="3" applyFont="1" applyFill="1" applyBorder="1" applyAlignment="1">
      <alignment horizontal="left" wrapText="1"/>
    </xf>
    <xf numFmtId="172" fontId="74" fillId="6" borderId="0" xfId="3" applyNumberFormat="1" applyFont="1" applyFill="1" applyBorder="1" applyAlignment="1">
      <alignment horizontal="right" wrapText="1"/>
    </xf>
    <xf numFmtId="0" fontId="74" fillId="6" borderId="7" xfId="3" applyFont="1" applyFill="1" applyBorder="1"/>
    <xf numFmtId="0" fontId="74" fillId="6" borderId="26" xfId="3" applyFont="1" applyFill="1" applyBorder="1" applyAlignment="1">
      <alignment horizontal="left" wrapText="1" indent="5"/>
    </xf>
    <xf numFmtId="0" fontId="66" fillId="6" borderId="52" xfId="3" applyFont="1" applyFill="1" applyBorder="1" applyAlignment="1"/>
    <xf numFmtId="0" fontId="75" fillId="6" borderId="53" xfId="3" applyFont="1" applyFill="1" applyBorder="1" applyAlignment="1">
      <alignment horizontal="left" vertical="center" indent="1"/>
    </xf>
    <xf numFmtId="0" fontId="75" fillId="6" borderId="54" xfId="3" applyFont="1" applyFill="1" applyBorder="1" applyAlignment="1">
      <alignment horizontal="left" vertical="center" indent="1"/>
    </xf>
    <xf numFmtId="0" fontId="74" fillId="6" borderId="7" xfId="3" applyFont="1" applyFill="1" applyBorder="1" applyAlignment="1">
      <alignment horizontal="left" vertical="center" indent="1"/>
    </xf>
    <xf numFmtId="0" fontId="74" fillId="6" borderId="26" xfId="3" applyFont="1" applyFill="1" applyBorder="1" applyAlignment="1">
      <alignment horizontal="left" vertical="top"/>
    </xf>
    <xf numFmtId="0" fontId="74" fillId="6" borderId="7" xfId="3" applyFont="1" applyFill="1" applyBorder="1" applyAlignment="1">
      <alignment horizontal="left" wrapText="1"/>
    </xf>
    <xf numFmtId="0" fontId="75" fillId="6" borderId="7" xfId="3" applyFont="1" applyFill="1" applyBorder="1" applyAlignment="1">
      <alignment horizontal="left" vertical="center" indent="2"/>
    </xf>
    <xf numFmtId="0" fontId="75" fillId="6" borderId="7" xfId="3" applyFont="1" applyFill="1" applyBorder="1" applyAlignment="1">
      <alignment horizontal="left" vertical="center" indent="1"/>
    </xf>
    <xf numFmtId="0" fontId="74" fillId="6" borderId="35" xfId="3" applyFont="1" applyFill="1" applyBorder="1"/>
    <xf numFmtId="0" fontId="74" fillId="6" borderId="0" xfId="3" applyFont="1" applyFill="1" applyAlignment="1">
      <alignment horizontal="center"/>
    </xf>
    <xf numFmtId="0" fontId="75" fillId="6" borderId="17" xfId="3" applyFont="1" applyFill="1" applyBorder="1" applyAlignment="1">
      <alignment horizontal="left" vertical="center" indent="1"/>
    </xf>
    <xf numFmtId="0" fontId="74" fillId="6" borderId="16" xfId="3" applyFont="1" applyFill="1" applyBorder="1" applyAlignment="1">
      <alignment horizontal="left" indent="1"/>
    </xf>
    <xf numFmtId="0" fontId="74" fillId="6" borderId="16" xfId="3" applyFont="1" applyFill="1" applyBorder="1" applyAlignment="1">
      <alignment horizontal="center"/>
    </xf>
    <xf numFmtId="4" fontId="74" fillId="6" borderId="16" xfId="3" applyNumberFormat="1" applyFont="1" applyFill="1" applyBorder="1" applyAlignment="1">
      <alignment horizontal="center"/>
    </xf>
    <xf numFmtId="0" fontId="66" fillId="6" borderId="5" xfId="3" applyFont="1" applyFill="1" applyBorder="1" applyAlignment="1">
      <alignment horizontal="left" vertical="top"/>
    </xf>
    <xf numFmtId="0" fontId="74" fillId="6" borderId="0" xfId="3" applyFont="1" applyFill="1" applyAlignment="1">
      <alignment horizontal="left" indent="1"/>
    </xf>
    <xf numFmtId="0" fontId="104" fillId="6" borderId="7" xfId="3" applyFont="1" applyFill="1" applyBorder="1" applyAlignment="1">
      <alignment horizontal="left" wrapText="1" indent="2"/>
    </xf>
    <xf numFmtId="0" fontId="66" fillId="6" borderId="7" xfId="3" applyFont="1" applyFill="1" applyBorder="1" applyAlignment="1">
      <alignment horizontal="left" wrapText="1"/>
    </xf>
    <xf numFmtId="0" fontId="74" fillId="6" borderId="26" xfId="3" applyFont="1" applyFill="1" applyBorder="1" applyAlignment="1">
      <alignment horizontal="left" vertical="top" wrapText="1"/>
    </xf>
    <xf numFmtId="0" fontId="74" fillId="6" borderId="26" xfId="3" applyFont="1" applyFill="1" applyBorder="1" applyAlignment="1">
      <alignment horizontal="left" wrapText="1"/>
    </xf>
    <xf numFmtId="0" fontId="104" fillId="6" borderId="7" xfId="3" applyFont="1" applyFill="1" applyBorder="1" applyAlignment="1">
      <alignment horizontal="left" wrapText="1"/>
    </xf>
    <xf numFmtId="0" fontId="74" fillId="6" borderId="7" xfId="3" applyFont="1" applyFill="1" applyBorder="1" applyAlignment="1">
      <alignment horizontal="left" vertical="top" wrapText="1"/>
    </xf>
    <xf numFmtId="0" fontId="74" fillId="6" borderId="26" xfId="3" applyFont="1" applyFill="1" applyBorder="1" applyAlignment="1">
      <alignment horizontal="left" vertical="center" wrapText="1"/>
    </xf>
    <xf numFmtId="0" fontId="75" fillId="6" borderId="36" xfId="3" applyFont="1" applyFill="1" applyBorder="1" applyAlignment="1">
      <alignment horizontal="left" vertical="center" wrapText="1"/>
    </xf>
    <xf numFmtId="0" fontId="75" fillId="6" borderId="33" xfId="3" applyFont="1" applyFill="1" applyBorder="1" applyAlignment="1">
      <alignment horizontal="left" vertical="center" wrapText="1"/>
    </xf>
    <xf numFmtId="0" fontId="66" fillId="6" borderId="26" xfId="3" applyFont="1" applyFill="1" applyBorder="1" applyAlignment="1">
      <alignment horizontal="left" wrapText="1"/>
    </xf>
    <xf numFmtId="0" fontId="105" fillId="6" borderId="7" xfId="3" applyFont="1" applyFill="1" applyBorder="1" applyAlignment="1">
      <alignment horizontal="left" wrapText="1"/>
    </xf>
    <xf numFmtId="0" fontId="75" fillId="6" borderId="7" xfId="3" applyFont="1" applyFill="1" applyBorder="1" applyAlignment="1">
      <alignment horizontal="left" vertical="center" wrapText="1"/>
    </xf>
    <xf numFmtId="0" fontId="66" fillId="6" borderId="7" xfId="3" applyFont="1" applyFill="1" applyBorder="1" applyAlignment="1">
      <alignment horizontal="left" vertical="center" wrapText="1"/>
    </xf>
    <xf numFmtId="0" fontId="77" fillId="6" borderId="55" xfId="0" applyFont="1" applyFill="1" applyBorder="1" applyAlignment="1">
      <alignment horizontal="left" wrapText="1"/>
    </xf>
    <xf numFmtId="0" fontId="66" fillId="6" borderId="0" xfId="3" applyFont="1" applyFill="1"/>
    <xf numFmtId="0" fontId="66" fillId="6" borderId="35" xfId="3" applyFont="1" applyFill="1" applyBorder="1" applyAlignment="1">
      <alignment vertical="center"/>
    </xf>
    <xf numFmtId="0" fontId="80" fillId="6" borderId="5" xfId="3" applyFont="1" applyFill="1" applyBorder="1" applyAlignment="1">
      <alignment horizontal="center"/>
    </xf>
    <xf numFmtId="0" fontId="74" fillId="6" borderId="27" xfId="3" applyFont="1" applyFill="1" applyBorder="1" applyAlignment="1">
      <alignment horizontal="center"/>
    </xf>
    <xf numFmtId="0" fontId="74" fillId="0" borderId="7" xfId="3" applyFont="1" applyBorder="1" applyAlignment="1">
      <alignment horizontal="center"/>
    </xf>
    <xf numFmtId="0" fontId="106" fillId="6" borderId="7" xfId="3" applyFont="1" applyFill="1" applyBorder="1" applyAlignment="1">
      <alignment horizontal="left" wrapText="1" indent="2"/>
    </xf>
    <xf numFmtId="172" fontId="106" fillId="6" borderId="0" xfId="3" applyNumberFormat="1" applyFont="1" applyFill="1" applyBorder="1" applyAlignment="1">
      <alignment horizontal="right"/>
    </xf>
    <xf numFmtId="0" fontId="107" fillId="2" borderId="0" xfId="3" applyFont="1" applyFill="1" applyAlignment="1">
      <alignment horizontal="centerContinuous"/>
    </xf>
    <xf numFmtId="0" fontId="108" fillId="0" borderId="0" xfId="3" applyFont="1"/>
    <xf numFmtId="0" fontId="107" fillId="2" borderId="0" xfId="3" applyFont="1" applyFill="1" applyAlignment="1">
      <alignment horizontal="center"/>
    </xf>
    <xf numFmtId="172" fontId="106" fillId="6" borderId="7" xfId="3" applyNumberFormat="1" applyFont="1" applyFill="1" applyBorder="1" applyAlignment="1">
      <alignment horizontal="right"/>
    </xf>
    <xf numFmtId="0" fontId="106" fillId="6" borderId="7" xfId="3" applyFont="1" applyFill="1" applyBorder="1" applyAlignment="1">
      <alignment horizontal="left" indent="2"/>
    </xf>
    <xf numFmtId="0" fontId="106" fillId="6" borderId="7" xfId="3" applyFont="1" applyFill="1" applyBorder="1" applyAlignment="1">
      <alignment horizontal="center" vertical="center" wrapText="1"/>
    </xf>
    <xf numFmtId="0" fontId="36" fillId="6" borderId="0" xfId="3" applyFont="1" applyFill="1" applyBorder="1" applyAlignment="1">
      <alignment vertical="top"/>
    </xf>
    <xf numFmtId="0" fontId="106" fillId="6" borderId="7" xfId="3" applyFont="1" applyFill="1" applyBorder="1" applyAlignment="1">
      <alignment horizontal="center"/>
    </xf>
    <xf numFmtId="0" fontId="104" fillId="6" borderId="7" xfId="3" applyFont="1" applyFill="1" applyBorder="1" applyAlignment="1">
      <alignment horizontal="center"/>
    </xf>
    <xf numFmtId="0" fontId="103" fillId="6" borderId="7" xfId="3" applyFont="1" applyFill="1" applyBorder="1" applyAlignment="1">
      <alignment horizontal="left" wrapText="1"/>
    </xf>
    <xf numFmtId="0" fontId="74" fillId="6" borderId="9" xfId="3" applyFont="1" applyFill="1" applyBorder="1" applyAlignment="1">
      <alignment horizontal="center"/>
    </xf>
    <xf numFmtId="172" fontId="74" fillId="6" borderId="27" xfId="3" applyNumberFormat="1" applyFont="1" applyFill="1" applyBorder="1" applyAlignment="1">
      <alignment horizontal="right" vertical="center"/>
    </xf>
    <xf numFmtId="0" fontId="81" fillId="6" borderId="25" xfId="3" applyFont="1" applyFill="1" applyBorder="1" applyAlignment="1">
      <alignment horizontal="center"/>
    </xf>
    <xf numFmtId="4" fontId="104" fillId="6" borderId="0" xfId="3" applyNumberFormat="1" applyFont="1" applyFill="1" applyBorder="1" applyAlignment="1">
      <alignment horizontal="center"/>
    </xf>
    <xf numFmtId="172" fontId="104" fillId="6" borderId="0" xfId="3" applyNumberFormat="1" applyFont="1" applyFill="1" applyBorder="1" applyAlignment="1">
      <alignment horizontal="right"/>
    </xf>
    <xf numFmtId="2" fontId="74" fillId="6" borderId="0" xfId="3" applyNumberFormat="1" applyFont="1" applyFill="1" applyBorder="1" applyAlignment="1">
      <alignment horizontal="right"/>
    </xf>
    <xf numFmtId="0" fontId="104" fillId="6" borderId="26" xfId="3" applyFont="1" applyFill="1" applyBorder="1" applyAlignment="1">
      <alignment horizontal="left" wrapText="1"/>
    </xf>
    <xf numFmtId="172" fontId="74" fillId="6" borderId="26" xfId="3" applyNumberFormat="1" applyFont="1" applyFill="1" applyBorder="1" applyAlignment="1">
      <alignment horizontal="right"/>
    </xf>
    <xf numFmtId="0" fontId="103" fillId="6" borderId="7" xfId="3" applyFont="1" applyFill="1" applyBorder="1" applyAlignment="1">
      <alignment horizontal="center"/>
    </xf>
    <xf numFmtId="0" fontId="109" fillId="2" borderId="0" xfId="3" applyFont="1" applyFill="1" applyAlignment="1">
      <alignment horizontal="centerContinuous"/>
    </xf>
    <xf numFmtId="0" fontId="110" fillId="0" borderId="0" xfId="3" applyFont="1" applyAlignment="1">
      <alignment vertical="top"/>
    </xf>
    <xf numFmtId="0" fontId="74" fillId="6" borderId="7" xfId="3" applyFont="1" applyFill="1" applyBorder="1" applyAlignment="1">
      <alignment vertical="top" wrapText="1"/>
    </xf>
    <xf numFmtId="0" fontId="104" fillId="6" borderId="7" xfId="3" applyFont="1" applyFill="1" applyBorder="1" applyAlignment="1">
      <alignment horizontal="center" vertical="center"/>
    </xf>
    <xf numFmtId="0" fontId="104" fillId="6" borderId="26" xfId="3" applyFont="1" applyFill="1" applyBorder="1" applyAlignment="1">
      <alignment horizontal="center" vertical="center"/>
    </xf>
    <xf numFmtId="0" fontId="74" fillId="6" borderId="25" xfId="3" applyFont="1" applyFill="1" applyBorder="1" applyAlignment="1">
      <alignment horizontal="center"/>
    </xf>
    <xf numFmtId="0" fontId="106" fillId="6" borderId="35" xfId="3" applyFont="1" applyFill="1" applyBorder="1" applyAlignment="1">
      <alignment horizontal="center"/>
    </xf>
    <xf numFmtId="0" fontId="74" fillId="6" borderId="9" xfId="3" applyFont="1" applyFill="1" applyBorder="1" applyAlignment="1">
      <alignment horizontal="center" vertical="center"/>
    </xf>
    <xf numFmtId="0" fontId="107" fillId="2" borderId="0" xfId="3" applyFont="1" applyFill="1" applyAlignment="1"/>
    <xf numFmtId="0" fontId="74" fillId="6" borderId="4" xfId="3" applyFont="1" applyFill="1" applyBorder="1" applyAlignment="1">
      <alignment horizontal="left" wrapText="1"/>
    </xf>
    <xf numFmtId="0" fontId="74" fillId="6" borderId="4" xfId="3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74" fillId="6" borderId="4" xfId="3" applyFont="1" applyFill="1" applyBorder="1" applyAlignment="1">
      <alignment horizontal="center" vertical="center" wrapText="1"/>
    </xf>
    <xf numFmtId="0" fontId="74" fillId="6" borderId="4" xfId="3" applyFont="1" applyFill="1" applyBorder="1" applyAlignment="1">
      <alignment horizontal="center" wrapText="1"/>
    </xf>
    <xf numFmtId="0" fontId="104" fillId="6" borderId="9" xfId="3" applyFont="1" applyFill="1" applyBorder="1" applyAlignment="1">
      <alignment horizontal="left" indent="5"/>
    </xf>
    <xf numFmtId="0" fontId="0" fillId="0" borderId="4" xfId="0" applyBorder="1" applyAlignment="1">
      <alignment horizontal="center" vertical="center" wrapText="1"/>
    </xf>
    <xf numFmtId="0" fontId="74" fillId="6" borderId="6" xfId="3" applyFont="1" applyFill="1" applyBorder="1" applyAlignment="1">
      <alignment horizontal="center" vertical="center" wrapText="1"/>
    </xf>
    <xf numFmtId="0" fontId="74" fillId="6" borderId="9" xfId="3" applyFont="1" applyFill="1" applyBorder="1" applyAlignment="1">
      <alignment horizontal="center" vertical="center" wrapText="1"/>
    </xf>
    <xf numFmtId="0" fontId="74" fillId="6" borderId="9" xfId="3" applyFont="1" applyFill="1" applyBorder="1" applyAlignment="1">
      <alignment horizontal="center" vertical="top" wrapText="1"/>
    </xf>
    <xf numFmtId="2" fontId="0" fillId="0" borderId="4" xfId="0" applyNumberFormat="1" applyBorder="1" applyAlignment="1">
      <alignment horizontal="center" wrapText="1"/>
    </xf>
    <xf numFmtId="0" fontId="74" fillId="6" borderId="4" xfId="3" applyFont="1" applyFill="1" applyBorder="1" applyAlignment="1">
      <alignment horizontal="left" indent="5"/>
    </xf>
    <xf numFmtId="0" fontId="0" fillId="0" borderId="4" xfId="0" applyBorder="1" applyAlignment="1">
      <alignment wrapText="1"/>
    </xf>
    <xf numFmtId="0" fontId="74" fillId="6" borderId="4" xfId="3" applyFont="1" applyFill="1" applyBorder="1" applyAlignment="1">
      <alignment horizontal="left" wrapText="1" indent="5"/>
    </xf>
    <xf numFmtId="0" fontId="74" fillId="6" borderId="4" xfId="3" applyFont="1" applyFill="1" applyBorder="1" applyAlignment="1">
      <alignment horizontal="left" vertical="top" wrapText="1"/>
    </xf>
    <xf numFmtId="0" fontId="104" fillId="6" borderId="5" xfId="3" applyFont="1" applyFill="1" applyBorder="1" applyAlignment="1">
      <alignment horizontal="center" vertical="top" wrapText="1"/>
    </xf>
    <xf numFmtId="0" fontId="0" fillId="0" borderId="0" xfId="0" applyBorder="1"/>
    <xf numFmtId="0" fontId="104" fillId="6" borderId="7" xfId="3" applyFont="1" applyFill="1" applyBorder="1" applyAlignment="1">
      <alignment wrapText="1"/>
    </xf>
    <xf numFmtId="172" fontId="74" fillId="6" borderId="51" xfId="3" applyNumberFormat="1" applyFont="1" applyFill="1" applyBorder="1" applyAlignment="1">
      <alignment horizontal="center"/>
    </xf>
    <xf numFmtId="172" fontId="104" fillId="6" borderId="0" xfId="3" applyNumberFormat="1" applyFont="1" applyFill="1" applyBorder="1" applyAlignment="1">
      <alignment horizontal="center"/>
    </xf>
    <xf numFmtId="0" fontId="104" fillId="0" borderId="7" xfId="3" applyFont="1" applyFill="1" applyBorder="1" applyAlignment="1">
      <alignment horizontal="left" wrapText="1"/>
    </xf>
    <xf numFmtId="0" fontId="0" fillId="0" borderId="0" xfId="0" applyFill="1"/>
    <xf numFmtId="0" fontId="111" fillId="6" borderId="7" xfId="3" applyFont="1" applyFill="1" applyBorder="1" applyAlignment="1">
      <alignment horizontal="left" wrapText="1"/>
    </xf>
    <xf numFmtId="0" fontId="104" fillId="0" borderId="7" xfId="3" applyNumberFormat="1" applyFont="1" applyFill="1" applyBorder="1" applyAlignment="1">
      <alignment horizontal="left" wrapText="1"/>
    </xf>
    <xf numFmtId="0" fontId="74" fillId="6" borderId="7" xfId="3" applyFont="1" applyFill="1" applyBorder="1" applyAlignment="1">
      <alignment horizontal="center" vertical="center" wrapText="1"/>
    </xf>
    <xf numFmtId="0" fontId="74" fillId="6" borderId="6" xfId="3" applyFont="1" applyFill="1" applyBorder="1" applyAlignment="1">
      <alignment horizontal="left" vertical="center" wrapText="1"/>
    </xf>
    <xf numFmtId="0" fontId="74" fillId="6" borderId="7" xfId="3" applyFont="1" applyFill="1" applyBorder="1" applyAlignment="1">
      <alignment horizontal="left" vertical="center" wrapText="1"/>
    </xf>
    <xf numFmtId="0" fontId="74" fillId="6" borderId="9" xfId="3" applyFont="1" applyFill="1" applyBorder="1" applyAlignment="1">
      <alignment horizontal="left" vertical="center" wrapText="1"/>
    </xf>
    <xf numFmtId="0" fontId="74" fillId="6" borderId="6" xfId="3" applyFont="1" applyFill="1" applyBorder="1" applyAlignment="1">
      <alignment horizontal="left" wrapText="1"/>
    </xf>
    <xf numFmtId="172" fontId="74" fillId="6" borderId="7" xfId="3" applyNumberFormat="1" applyFont="1" applyFill="1" applyBorder="1" applyAlignment="1"/>
    <xf numFmtId="172" fontId="104" fillId="6" borderId="7" xfId="3" applyNumberFormat="1" applyFont="1" applyFill="1" applyBorder="1" applyAlignment="1">
      <alignment horizontal="right"/>
    </xf>
    <xf numFmtId="172" fontId="104" fillId="6" borderId="7" xfId="3" applyNumberFormat="1" applyFont="1" applyFill="1" applyBorder="1" applyAlignment="1"/>
    <xf numFmtId="172" fontId="74" fillId="6" borderId="0" xfId="3" applyNumberFormat="1" applyFont="1" applyFill="1" applyBorder="1" applyAlignment="1">
      <alignment horizontal="right" vertical="center"/>
    </xf>
    <xf numFmtId="0" fontId="74" fillId="6" borderId="35" xfId="3" applyFont="1" applyFill="1" applyBorder="1" applyAlignment="1">
      <alignment horizontal="left" wrapText="1" indent="2"/>
    </xf>
    <xf numFmtId="172" fontId="74" fillId="6" borderId="7" xfId="3" applyNumberFormat="1" applyFont="1" applyFill="1" applyBorder="1" applyAlignment="1">
      <alignment horizontal="right" vertical="center"/>
    </xf>
    <xf numFmtId="172" fontId="104" fillId="6" borderId="7" xfId="3" applyNumberFormat="1" applyFont="1" applyFill="1" applyBorder="1" applyAlignment="1">
      <alignment horizontal="center" wrapText="1"/>
    </xf>
    <xf numFmtId="0" fontId="63" fillId="2" borderId="0" xfId="3" applyFont="1" applyFill="1" applyBorder="1" applyAlignment="1">
      <alignment horizontal="centerContinuous"/>
    </xf>
    <xf numFmtId="0" fontId="74" fillId="6" borderId="5" xfId="3" applyFont="1" applyFill="1" applyBorder="1" applyAlignment="1">
      <alignment horizontal="left" vertical="center" wrapText="1"/>
    </xf>
    <xf numFmtId="0" fontId="74" fillId="6" borderId="5" xfId="3" applyFont="1" applyFill="1" applyBorder="1" applyAlignment="1">
      <alignment horizontal="left" wrapText="1"/>
    </xf>
    <xf numFmtId="0" fontId="74" fillId="6" borderId="5" xfId="3" applyFont="1" applyFill="1" applyBorder="1" applyAlignment="1">
      <alignment horizontal="left" vertical="top" wrapText="1"/>
    </xf>
    <xf numFmtId="172" fontId="74" fillId="6" borderId="7" xfId="3" applyNumberFormat="1" applyFont="1" applyFill="1" applyBorder="1" applyAlignment="1">
      <alignment horizontal="center" vertical="top" wrapText="1"/>
    </xf>
    <xf numFmtId="4" fontId="79" fillId="6" borderId="7" xfId="3" applyNumberFormat="1" applyFont="1" applyFill="1" applyBorder="1" applyAlignment="1">
      <alignment horizontal="center" vertical="top"/>
    </xf>
    <xf numFmtId="172" fontId="77" fillId="6" borderId="7" xfId="3" applyNumberFormat="1" applyFont="1" applyFill="1" applyBorder="1" applyAlignment="1">
      <alignment horizontal="center" vertical="top" wrapText="1"/>
    </xf>
    <xf numFmtId="0" fontId="77" fillId="6" borderId="7" xfId="3" applyFont="1" applyFill="1" applyBorder="1" applyAlignment="1">
      <alignment horizontal="center" vertical="top"/>
    </xf>
    <xf numFmtId="4" fontId="74" fillId="6" borderId="7" xfId="3" applyNumberFormat="1" applyFont="1" applyFill="1" applyBorder="1" applyAlignment="1">
      <alignment horizontal="center"/>
    </xf>
    <xf numFmtId="172" fontId="74" fillId="6" borderId="7" xfId="3" applyNumberFormat="1" applyFont="1" applyFill="1" applyBorder="1" applyAlignment="1">
      <alignment horizontal="center"/>
    </xf>
    <xf numFmtId="172" fontId="74" fillId="6" borderId="9" xfId="3" applyNumberFormat="1" applyFont="1" applyFill="1" applyBorder="1" applyAlignment="1">
      <alignment horizontal="center"/>
    </xf>
    <xf numFmtId="172" fontId="74" fillId="6" borderId="26" xfId="3" applyNumberFormat="1" applyFont="1" applyFill="1" applyBorder="1" applyAlignment="1">
      <alignment horizontal="center" vertical="top"/>
    </xf>
    <xf numFmtId="0" fontId="66" fillId="6" borderId="39" xfId="3" applyFont="1" applyFill="1" applyBorder="1" applyAlignment="1"/>
    <xf numFmtId="4" fontId="106" fillId="6" borderId="37" xfId="3" applyNumberFormat="1" applyFont="1" applyFill="1" applyBorder="1" applyAlignment="1">
      <alignment horizontal="center"/>
    </xf>
    <xf numFmtId="2" fontId="74" fillId="6" borderId="7" xfId="3" applyNumberFormat="1" applyFont="1" applyFill="1" applyBorder="1" applyAlignment="1">
      <alignment horizontal="center"/>
    </xf>
    <xf numFmtId="2" fontId="74" fillId="6" borderId="27" xfId="3" applyNumberFormat="1" applyFont="1" applyFill="1" applyBorder="1" applyAlignment="1">
      <alignment horizontal="right"/>
    </xf>
    <xf numFmtId="179" fontId="74" fillId="6" borderId="7" xfId="3" applyNumberFormat="1" applyFont="1" applyFill="1" applyBorder="1" applyAlignment="1">
      <alignment horizontal="center"/>
    </xf>
    <xf numFmtId="172" fontId="74" fillId="6" borderId="27" xfId="3" applyNumberFormat="1" applyFont="1" applyFill="1" applyBorder="1" applyAlignment="1">
      <alignment horizontal="right" wrapText="1"/>
    </xf>
    <xf numFmtId="172" fontId="104" fillId="6" borderId="7" xfId="3" applyNumberFormat="1" applyFont="1" applyFill="1" applyBorder="1" applyAlignment="1">
      <alignment horizontal="center"/>
    </xf>
    <xf numFmtId="0" fontId="1" fillId="0" borderId="27" xfId="3" applyBorder="1"/>
    <xf numFmtId="172" fontId="74" fillId="6" borderId="7" xfId="3" applyNumberFormat="1" applyFont="1" applyFill="1" applyBorder="1" applyAlignment="1">
      <alignment horizontal="center" wrapText="1"/>
    </xf>
    <xf numFmtId="172" fontId="74" fillId="6" borderId="26" xfId="3" applyNumberFormat="1" applyFont="1" applyFill="1" applyBorder="1" applyAlignment="1">
      <alignment horizontal="center" wrapText="1"/>
    </xf>
    <xf numFmtId="0" fontId="66" fillId="6" borderId="27" xfId="3" applyFont="1" applyFill="1" applyBorder="1" applyAlignment="1"/>
    <xf numFmtId="172" fontId="74" fillId="6" borderId="26" xfId="3" applyNumberFormat="1" applyFont="1" applyFill="1" applyBorder="1" applyAlignment="1">
      <alignment horizontal="center"/>
    </xf>
    <xf numFmtId="172" fontId="104" fillId="6" borderId="7" xfId="3" applyNumberFormat="1" applyFont="1" applyFill="1" applyBorder="1" applyAlignment="1">
      <alignment horizontal="center" vertical="top" wrapText="1"/>
    </xf>
    <xf numFmtId="172" fontId="74" fillId="6" borderId="26" xfId="3" applyNumberFormat="1" applyFont="1" applyFill="1" applyBorder="1" applyAlignment="1">
      <alignment horizontal="center" vertical="top" wrapText="1"/>
    </xf>
    <xf numFmtId="172" fontId="104" fillId="6" borderId="26" xfId="3" applyNumberFormat="1" applyFont="1" applyFill="1" applyBorder="1" applyAlignment="1">
      <alignment horizontal="center" vertical="center"/>
    </xf>
    <xf numFmtId="172" fontId="104" fillId="6" borderId="7" xfId="3" applyNumberFormat="1" applyFont="1" applyFill="1" applyBorder="1" applyAlignment="1">
      <alignment horizontal="center" vertical="center"/>
    </xf>
    <xf numFmtId="172" fontId="74" fillId="6" borderId="26" xfId="3" applyNumberFormat="1" applyFont="1" applyFill="1" applyBorder="1" applyAlignment="1">
      <alignment horizontal="center" vertical="center"/>
    </xf>
    <xf numFmtId="172" fontId="74" fillId="6" borderId="9" xfId="3" applyNumberFormat="1" applyFont="1" applyFill="1" applyBorder="1" applyAlignment="1">
      <alignment horizontal="center" vertical="center"/>
    </xf>
    <xf numFmtId="0" fontId="75" fillId="6" borderId="35" xfId="3" applyFont="1" applyFill="1" applyBorder="1" applyAlignment="1">
      <alignment horizontal="left" vertical="center" indent="1"/>
    </xf>
    <xf numFmtId="4" fontId="104" fillId="6" borderId="7" xfId="3" applyNumberFormat="1" applyFont="1" applyFill="1" applyBorder="1" applyAlignment="1">
      <alignment horizontal="center"/>
    </xf>
    <xf numFmtId="172" fontId="104" fillId="6" borderId="26" xfId="3" applyNumberFormat="1" applyFont="1" applyFill="1" applyBorder="1" applyAlignment="1">
      <alignment horizontal="center" wrapText="1"/>
    </xf>
    <xf numFmtId="172" fontId="74" fillId="6" borderId="7" xfId="3" applyNumberFormat="1" applyFont="1" applyFill="1" applyBorder="1" applyAlignment="1">
      <alignment horizontal="center" vertical="center"/>
    </xf>
    <xf numFmtId="172" fontId="106" fillId="6" borderId="7" xfId="3" applyNumberFormat="1" applyFont="1" applyFill="1" applyBorder="1" applyAlignment="1">
      <alignment horizontal="center"/>
    </xf>
    <xf numFmtId="0" fontId="0" fillId="0" borderId="0" xfId="3" applyFont="1" applyBorder="1" applyAlignment="1">
      <alignment horizontal="center" vertical="center"/>
    </xf>
    <xf numFmtId="0" fontId="75" fillId="6" borderId="16" xfId="3" applyFont="1" applyFill="1" applyBorder="1" applyAlignment="1">
      <alignment horizontal="left" vertical="center" indent="1"/>
    </xf>
    <xf numFmtId="0" fontId="66" fillId="6" borderId="6" xfId="3" applyFont="1" applyFill="1" applyBorder="1" applyAlignment="1">
      <alignment horizontal="center"/>
    </xf>
    <xf numFmtId="0" fontId="104" fillId="6" borderId="6" xfId="3" applyFont="1" applyFill="1" applyBorder="1" applyAlignment="1">
      <alignment horizontal="left" wrapText="1" indent="2"/>
    </xf>
    <xf numFmtId="172" fontId="74" fillId="6" borderId="6" xfId="3" applyNumberFormat="1" applyFont="1" applyFill="1" applyBorder="1" applyAlignment="1">
      <alignment horizontal="right"/>
    </xf>
    <xf numFmtId="172" fontId="74" fillId="6" borderId="9" xfId="3" applyNumberFormat="1" applyFont="1" applyFill="1" applyBorder="1" applyAlignment="1"/>
    <xf numFmtId="0" fontId="66" fillId="6" borderId="6" xfId="3" applyFont="1" applyFill="1" applyBorder="1" applyAlignment="1">
      <alignment vertical="center"/>
    </xf>
    <xf numFmtId="0" fontId="75" fillId="6" borderId="16" xfId="3" applyFont="1" applyFill="1" applyBorder="1" applyAlignment="1">
      <alignment horizontal="left" vertical="center" wrapText="1"/>
    </xf>
    <xf numFmtId="0" fontId="75" fillId="6" borderId="31" xfId="3" applyFont="1" applyFill="1" applyBorder="1" applyAlignment="1">
      <alignment horizontal="left" vertical="center" indent="1"/>
    </xf>
    <xf numFmtId="0" fontId="66" fillId="6" borderId="6" xfId="3" applyFont="1" applyFill="1" applyBorder="1" applyAlignment="1">
      <alignment horizontal="left" wrapText="1"/>
    </xf>
    <xf numFmtId="0" fontId="66" fillId="6" borderId="17" xfId="3" applyFont="1" applyFill="1" applyBorder="1" applyAlignment="1">
      <alignment vertical="center"/>
    </xf>
    <xf numFmtId="0" fontId="104" fillId="0" borderId="0" xfId="3" applyFont="1" applyBorder="1"/>
    <xf numFmtId="0" fontId="104" fillId="6" borderId="5" xfId="3" applyFont="1" applyFill="1" applyBorder="1" applyAlignment="1">
      <alignment horizontal="left" vertical="top" wrapText="1"/>
    </xf>
    <xf numFmtId="172" fontId="74" fillId="6" borderId="7" xfId="3" applyNumberFormat="1" applyFont="1" applyFill="1" applyBorder="1" applyAlignment="1">
      <alignment vertical="center" wrapText="1"/>
    </xf>
    <xf numFmtId="172" fontId="104" fillId="6" borderId="7" xfId="3" applyNumberFormat="1" applyFont="1" applyFill="1" applyBorder="1" applyAlignment="1">
      <alignment vertical="center" wrapText="1"/>
    </xf>
    <xf numFmtId="172" fontId="104" fillId="6" borderId="26" xfId="3" applyNumberFormat="1" applyFont="1" applyFill="1" applyBorder="1" applyAlignment="1">
      <alignment vertical="center" wrapText="1"/>
    </xf>
    <xf numFmtId="172" fontId="104" fillId="6" borderId="27" xfId="3" applyNumberFormat="1" applyFont="1" applyFill="1" applyBorder="1" applyAlignment="1">
      <alignment horizontal="center"/>
    </xf>
    <xf numFmtId="172" fontId="74" fillId="6" borderId="5" xfId="3" applyNumberFormat="1" applyFont="1" applyFill="1" applyBorder="1" applyAlignment="1"/>
    <xf numFmtId="172" fontId="74" fillId="6" borderId="5" xfId="3" applyNumberFormat="1" applyFont="1" applyFill="1" applyBorder="1" applyAlignment="1">
      <alignment wrapText="1"/>
    </xf>
    <xf numFmtId="179" fontId="74" fillId="6" borderId="27" xfId="3" applyNumberFormat="1" applyFont="1" applyFill="1" applyBorder="1" applyAlignment="1">
      <alignment horizontal="center"/>
    </xf>
    <xf numFmtId="172" fontId="74" fillId="6" borderId="27" xfId="3" applyNumberFormat="1" applyFont="1" applyFill="1" applyBorder="1" applyAlignment="1">
      <alignment horizontal="center" vertical="center"/>
    </xf>
    <xf numFmtId="179" fontId="74" fillId="6" borderId="7" xfId="3" applyNumberFormat="1" applyFont="1" applyFill="1" applyBorder="1" applyAlignment="1">
      <alignment horizontal="center" vertical="center"/>
    </xf>
    <xf numFmtId="0" fontId="104" fillId="6" borderId="7" xfId="3" applyFont="1" applyFill="1" applyBorder="1" applyAlignment="1">
      <alignment horizontal="left" vertical="top" wrapText="1"/>
    </xf>
    <xf numFmtId="172" fontId="74" fillId="6" borderId="51" xfId="3" applyNumberFormat="1" applyFont="1" applyFill="1" applyBorder="1" applyAlignment="1">
      <alignment horizontal="center" wrapText="1"/>
    </xf>
    <xf numFmtId="172" fontId="74" fillId="6" borderId="51" xfId="3" applyNumberFormat="1" applyFont="1" applyFill="1" applyBorder="1" applyAlignment="1">
      <alignment horizontal="center" vertical="center"/>
    </xf>
    <xf numFmtId="172" fontId="74" fillId="6" borderId="56" xfId="3" applyNumberFormat="1" applyFont="1" applyFill="1" applyBorder="1" applyAlignment="1">
      <alignment horizontal="center"/>
    </xf>
    <xf numFmtId="172" fontId="74" fillId="6" borderId="5" xfId="3" applyNumberFormat="1" applyFont="1" applyFill="1" applyBorder="1" applyAlignment="1">
      <alignment horizontal="center" vertical="center" wrapText="1"/>
    </xf>
    <xf numFmtId="0" fontId="74" fillId="6" borderId="9" xfId="3" applyFont="1" applyFill="1" applyBorder="1" applyAlignment="1">
      <alignment horizontal="left" wrapText="1"/>
    </xf>
    <xf numFmtId="172" fontId="74" fillId="6" borderId="5" xfId="3" applyNumberFormat="1" applyFont="1" applyFill="1" applyBorder="1" applyAlignment="1">
      <alignment horizontal="center" wrapText="1"/>
    </xf>
    <xf numFmtId="172" fontId="74" fillId="6" borderId="27" xfId="3" applyNumberFormat="1" applyFont="1" applyFill="1" applyBorder="1" applyAlignment="1">
      <alignment horizontal="center"/>
    </xf>
    <xf numFmtId="172" fontId="74" fillId="6" borderId="37" xfId="3" applyNumberFormat="1" applyFont="1" applyFill="1" applyBorder="1" applyAlignment="1">
      <alignment horizontal="center" vertical="center"/>
    </xf>
    <xf numFmtId="4" fontId="74" fillId="6" borderId="27" xfId="3" applyNumberFormat="1" applyFont="1" applyFill="1" applyBorder="1" applyAlignment="1">
      <alignment horizontal="center"/>
    </xf>
    <xf numFmtId="0" fontId="74" fillId="6" borderId="9" xfId="3" applyFont="1" applyFill="1" applyBorder="1" applyAlignment="1">
      <alignment horizontal="left" vertical="center" wrapText="1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72" fontId="74" fillId="6" borderId="0" xfId="3" applyNumberFormat="1" applyFont="1" applyFill="1" applyBorder="1" applyAlignment="1">
      <alignment horizontal="center"/>
    </xf>
    <xf numFmtId="172" fontId="74" fillId="6" borderId="0" xfId="3" applyNumberFormat="1" applyFont="1" applyFill="1" applyBorder="1" applyAlignment="1">
      <alignment horizontal="center" vertical="top" wrapText="1"/>
    </xf>
    <xf numFmtId="0" fontId="75" fillId="6" borderId="4" xfId="3" applyFont="1" applyFill="1" applyBorder="1" applyAlignment="1">
      <alignment horizontal="left" vertical="center" indent="2"/>
    </xf>
    <xf numFmtId="0" fontId="75" fillId="6" borderId="4" xfId="3" applyFont="1" applyFill="1" applyBorder="1" applyAlignment="1">
      <alignment horizontal="left" vertical="center" wrapText="1"/>
    </xf>
    <xf numFmtId="0" fontId="75" fillId="6" borderId="4" xfId="3" applyFont="1" applyFill="1" applyBorder="1" applyAlignment="1">
      <alignment horizontal="left" vertical="center" indent="1"/>
    </xf>
    <xf numFmtId="0" fontId="75" fillId="6" borderId="57" xfId="3" applyFont="1" applyFill="1" applyBorder="1" applyAlignment="1">
      <alignment horizontal="left" vertical="center" indent="2"/>
    </xf>
    <xf numFmtId="0" fontId="75" fillId="6" borderId="57" xfId="3" applyFont="1" applyFill="1" applyBorder="1" applyAlignment="1">
      <alignment horizontal="left" vertical="center" wrapText="1"/>
    </xf>
    <xf numFmtId="0" fontId="75" fillId="6" borderId="57" xfId="3" applyFont="1" applyFill="1" applyBorder="1" applyAlignment="1">
      <alignment horizontal="left" vertical="center" indent="1"/>
    </xf>
    <xf numFmtId="0" fontId="66" fillId="6" borderId="5" xfId="3" applyFont="1" applyFill="1" applyBorder="1" applyAlignment="1">
      <alignment horizontal="center"/>
    </xf>
    <xf numFmtId="0" fontId="75" fillId="6" borderId="13" xfId="3" applyFont="1" applyFill="1" applyBorder="1" applyAlignment="1">
      <alignment horizontal="left" vertical="center" indent="1"/>
    </xf>
    <xf numFmtId="0" fontId="74" fillId="6" borderId="4" xfId="3" applyFont="1" applyFill="1" applyBorder="1" applyAlignment="1">
      <alignment horizontal="left" indent="2"/>
    </xf>
    <xf numFmtId="172" fontId="74" fillId="6" borderId="13" xfId="3" applyNumberFormat="1" applyFont="1" applyFill="1" applyBorder="1" applyAlignment="1">
      <alignment horizontal="right"/>
    </xf>
    <xf numFmtId="172" fontId="74" fillId="6" borderId="5" xfId="3" applyNumberFormat="1" applyFont="1" applyFill="1" applyBorder="1" applyAlignment="1">
      <alignment vertical="center" wrapText="1"/>
    </xf>
    <xf numFmtId="172" fontId="104" fillId="6" borderId="5" xfId="3" applyNumberFormat="1" applyFont="1" applyFill="1" applyBorder="1" applyAlignment="1">
      <alignment vertical="center" wrapText="1"/>
    </xf>
    <xf numFmtId="0" fontId="74" fillId="6" borderId="5" xfId="0" applyFont="1" applyFill="1" applyBorder="1" applyAlignment="1">
      <alignment horizontal="center"/>
    </xf>
    <xf numFmtId="0" fontId="74" fillId="6" borderId="5" xfId="0" applyFont="1" applyFill="1" applyBorder="1" applyAlignment="1">
      <alignment horizontal="center" vertical="center"/>
    </xf>
    <xf numFmtId="0" fontId="104" fillId="6" borderId="5" xfId="3" applyFont="1" applyFill="1" applyBorder="1" applyAlignment="1">
      <alignment horizontal="center" vertical="top"/>
    </xf>
    <xf numFmtId="0" fontId="104" fillId="6" borderId="5" xfId="3" applyFont="1" applyFill="1" applyBorder="1" applyAlignment="1">
      <alignment horizontal="center"/>
    </xf>
    <xf numFmtId="0" fontId="74" fillId="6" borderId="0" xfId="0" applyFont="1" applyFill="1" applyBorder="1" applyAlignment="1"/>
    <xf numFmtId="172" fontId="104" fillId="6" borderId="0" xfId="3" applyNumberFormat="1" applyFont="1" applyFill="1" applyBorder="1" applyAlignment="1">
      <alignment vertical="center"/>
    </xf>
    <xf numFmtId="172" fontId="104" fillId="6" borderId="5" xfId="3" applyNumberFormat="1" applyFont="1" applyFill="1" applyBorder="1" applyAlignment="1">
      <alignment horizontal="center" vertical="center" wrapText="1"/>
    </xf>
    <xf numFmtId="0" fontId="74" fillId="6" borderId="7" xfId="0" applyFont="1" applyFill="1" applyBorder="1" applyAlignment="1"/>
    <xf numFmtId="172" fontId="104" fillId="6" borderId="7" xfId="3" applyNumberFormat="1" applyFont="1" applyFill="1" applyBorder="1" applyAlignment="1">
      <alignment vertical="center"/>
    </xf>
    <xf numFmtId="0" fontId="66" fillId="6" borderId="26" xfId="3" applyFont="1" applyFill="1" applyBorder="1" applyAlignment="1"/>
    <xf numFmtId="172" fontId="74" fillId="6" borderId="0" xfId="3" applyNumberFormat="1" applyFont="1" applyFill="1" applyBorder="1" applyAlignment="1"/>
    <xf numFmtId="172" fontId="104" fillId="6" borderId="0" xfId="3" applyNumberFormat="1" applyFont="1" applyFill="1" applyBorder="1" applyAlignment="1"/>
    <xf numFmtId="0" fontId="74" fillId="6" borderId="0" xfId="3" applyFont="1" applyFill="1" applyBorder="1" applyAlignment="1">
      <alignment horizontal="left" indent="2"/>
    </xf>
    <xf numFmtId="0" fontId="74" fillId="6" borderId="0" xfId="3" applyFont="1" applyFill="1" applyBorder="1" applyAlignment="1">
      <alignment horizontal="left" wrapText="1" indent="2"/>
    </xf>
    <xf numFmtId="0" fontId="32" fillId="0" borderId="0" xfId="3" applyFont="1" applyBorder="1" applyAlignment="1">
      <alignment vertical="center"/>
    </xf>
    <xf numFmtId="172" fontId="74" fillId="6" borderId="0" xfId="3" applyNumberFormat="1" applyFont="1" applyFill="1" applyBorder="1" applyAlignment="1">
      <alignment horizontal="left"/>
    </xf>
    <xf numFmtId="0" fontId="66" fillId="6" borderId="0" xfId="3" applyFont="1" applyFill="1" applyBorder="1" applyAlignment="1"/>
    <xf numFmtId="0" fontId="32" fillId="0" borderId="0" xfId="3" applyFont="1" applyBorder="1" applyAlignment="1">
      <alignment horizontal="center"/>
    </xf>
    <xf numFmtId="0" fontId="32" fillId="0" borderId="0" xfId="3" applyFont="1" applyBorder="1" applyAlignment="1"/>
    <xf numFmtId="4" fontId="79" fillId="6" borderId="0" xfId="3" applyNumberFormat="1" applyFont="1" applyFill="1" applyBorder="1" applyAlignment="1">
      <alignment horizontal="center" vertical="top"/>
    </xf>
    <xf numFmtId="10" fontId="0" fillId="0" borderId="0" xfId="3" applyNumberFormat="1" applyFont="1" applyBorder="1" applyAlignment="1">
      <alignment horizontal="center" vertical="center"/>
    </xf>
    <xf numFmtId="172" fontId="77" fillId="6" borderId="0" xfId="3" applyNumberFormat="1" applyFont="1" applyFill="1" applyBorder="1" applyAlignment="1">
      <alignment horizontal="center" vertical="top" wrapText="1"/>
    </xf>
    <xf numFmtId="0" fontId="77" fillId="6" borderId="0" xfId="3" applyFont="1" applyFill="1" applyBorder="1" applyAlignment="1">
      <alignment horizontal="center" vertical="top"/>
    </xf>
    <xf numFmtId="0" fontId="66" fillId="6" borderId="0" xfId="3" applyFont="1" applyFill="1" applyBorder="1" applyAlignment="1">
      <alignment vertical="center"/>
    </xf>
    <xf numFmtId="4" fontId="74" fillId="6" borderId="0" xfId="3" applyNumberFormat="1" applyFont="1" applyFill="1" applyBorder="1" applyAlignment="1">
      <alignment horizontal="center"/>
    </xf>
    <xf numFmtId="0" fontId="75" fillId="6" borderId="0" xfId="3" applyFont="1" applyFill="1" applyBorder="1" applyAlignment="1">
      <alignment horizontal="left" vertical="center" indent="1"/>
    </xf>
    <xf numFmtId="10" fontId="0" fillId="0" borderId="0" xfId="3" applyNumberFormat="1" applyFont="1" applyBorder="1" applyAlignment="1">
      <alignment horizontal="center"/>
    </xf>
    <xf numFmtId="174" fontId="0" fillId="0" borderId="0" xfId="3" applyNumberFormat="1" applyFont="1" applyBorder="1" applyAlignment="1">
      <alignment horizontal="center"/>
    </xf>
    <xf numFmtId="172" fontId="74" fillId="6" borderId="0" xfId="3" applyNumberFormat="1" applyFont="1" applyFill="1" applyBorder="1" applyAlignment="1">
      <alignment horizontal="center" vertical="top"/>
    </xf>
    <xf numFmtId="172" fontId="74" fillId="6" borderId="0" xfId="3" applyNumberFormat="1" applyFont="1" applyFill="1" applyBorder="1" applyAlignment="1">
      <alignment horizontal="right" vertical="top"/>
    </xf>
    <xf numFmtId="172" fontId="104" fillId="6" borderId="0" xfId="3" applyNumberFormat="1" applyFont="1" applyFill="1" applyBorder="1" applyAlignment="1">
      <alignment horizontal="left"/>
    </xf>
    <xf numFmtId="0" fontId="1" fillId="0" borderId="0" xfId="3" applyBorder="1" applyAlignment="1">
      <alignment vertical="center"/>
    </xf>
    <xf numFmtId="172" fontId="104" fillId="6" borderId="0" xfId="3" applyNumberFormat="1" applyFont="1" applyFill="1" applyBorder="1" applyAlignment="1">
      <alignment horizontal="right" vertical="center"/>
    </xf>
    <xf numFmtId="0" fontId="63" fillId="2" borderId="0" xfId="3" applyFont="1" applyFill="1" applyBorder="1" applyAlignment="1">
      <alignment horizontal="center"/>
    </xf>
    <xf numFmtId="172" fontId="74" fillId="6" borderId="0" xfId="3" applyNumberFormat="1" applyFont="1" applyFill="1" applyBorder="1" applyAlignment="1">
      <alignment horizontal="center" vertical="center" wrapText="1"/>
    </xf>
    <xf numFmtId="4" fontId="106" fillId="6" borderId="0" xfId="3" applyNumberFormat="1" applyFont="1" applyFill="1" applyBorder="1" applyAlignment="1">
      <alignment horizontal="center"/>
    </xf>
    <xf numFmtId="0" fontId="0" fillId="0" borderId="0" xfId="3" applyFont="1" applyBorder="1"/>
    <xf numFmtId="10" fontId="1" fillId="0" borderId="0" xfId="3" applyNumberFormat="1" applyBorder="1" applyAlignment="1">
      <alignment horizontal="center"/>
    </xf>
    <xf numFmtId="0" fontId="108" fillId="0" borderId="0" xfId="3" applyFont="1" applyBorder="1"/>
    <xf numFmtId="172" fontId="74" fillId="6" borderId="0" xfId="3" applyNumberFormat="1" applyFont="1" applyFill="1" applyBorder="1" applyAlignment="1">
      <alignment horizontal="center" wrapText="1"/>
    </xf>
    <xf numFmtId="0" fontId="32" fillId="0" borderId="0" xfId="3" applyFont="1" applyBorder="1" applyAlignment="1">
      <alignment vertical="top"/>
    </xf>
    <xf numFmtId="0" fontId="74" fillId="6" borderId="0" xfId="3" applyFont="1" applyFill="1" applyBorder="1" applyAlignment="1">
      <alignment horizontal="center" vertical="top"/>
    </xf>
    <xf numFmtId="0" fontId="1" fillId="0" borderId="0" xfId="3" applyBorder="1" applyAlignment="1">
      <alignment horizontal="left" vertical="center" indent="1"/>
    </xf>
    <xf numFmtId="172" fontId="104" fillId="6" borderId="0" xfId="3" applyNumberFormat="1" applyFont="1" applyFill="1" applyBorder="1" applyAlignment="1">
      <alignment horizontal="right" vertical="top"/>
    </xf>
    <xf numFmtId="0" fontId="38" fillId="0" borderId="0" xfId="3" applyFont="1" applyBorder="1" applyAlignment="1">
      <alignment horizontal="left" vertical="top"/>
    </xf>
    <xf numFmtId="0" fontId="1" fillId="0" borderId="0" xfId="3" applyBorder="1" applyAlignment="1">
      <alignment vertical="top"/>
    </xf>
    <xf numFmtId="0" fontId="74" fillId="6" borderId="0" xfId="3" applyFont="1" applyFill="1" applyBorder="1"/>
    <xf numFmtId="172" fontId="74" fillId="6" borderId="7" xfId="3" applyNumberFormat="1" applyFont="1" applyFill="1" applyBorder="1" applyAlignment="1">
      <alignment horizontal="center" vertical="top"/>
    </xf>
    <xf numFmtId="0" fontId="74" fillId="6" borderId="7" xfId="3" applyFont="1" applyFill="1" applyBorder="1" applyAlignment="1">
      <alignment vertical="center" wrapText="1"/>
    </xf>
    <xf numFmtId="0" fontId="104" fillId="6" borderId="7" xfId="3" applyFont="1" applyFill="1" applyBorder="1" applyAlignment="1">
      <alignment vertical="center" wrapText="1"/>
    </xf>
    <xf numFmtId="2" fontId="74" fillId="6" borderId="27" xfId="3" applyNumberFormat="1" applyFont="1" applyFill="1" applyBorder="1" applyAlignment="1">
      <alignment horizontal="center"/>
    </xf>
    <xf numFmtId="172" fontId="74" fillId="6" borderId="25" xfId="3" applyNumberFormat="1" applyFont="1" applyFill="1" applyBorder="1" applyAlignment="1">
      <alignment horizontal="center" wrapText="1"/>
    </xf>
    <xf numFmtId="2" fontId="0" fillId="5" borderId="4" xfId="0" applyNumberFormat="1" applyFill="1" applyBorder="1" applyAlignment="1">
      <alignment horizontal="center"/>
    </xf>
    <xf numFmtId="2" fontId="0" fillId="7" borderId="4" xfId="0" applyNumberFormat="1" applyFill="1" applyBorder="1" applyAlignment="1">
      <alignment horizontal="center"/>
    </xf>
    <xf numFmtId="174" fontId="0" fillId="7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66" fillId="6" borderId="4" xfId="3" applyFont="1" applyFill="1" applyBorder="1" applyAlignment="1">
      <alignment horizontal="left" wrapText="1"/>
    </xf>
    <xf numFmtId="0" fontId="0" fillId="0" borderId="23" xfId="0" applyBorder="1"/>
    <xf numFmtId="0" fontId="66" fillId="6" borderId="4" xfId="3" applyFont="1" applyFill="1" applyBorder="1" applyAlignment="1">
      <alignment horizontal="left" vertical="top" wrapText="1"/>
    </xf>
    <xf numFmtId="2" fontId="104" fillId="6" borderId="4" xfId="3" applyNumberFormat="1" applyFont="1" applyFill="1" applyBorder="1" applyAlignment="1">
      <alignment horizontal="center" vertical="top" wrapText="1"/>
    </xf>
    <xf numFmtId="0" fontId="0" fillId="0" borderId="6" xfId="0" applyBorder="1"/>
    <xf numFmtId="0" fontId="66" fillId="6" borderId="6" xfId="3" applyFont="1" applyFill="1" applyBorder="1" applyAlignment="1">
      <alignment horizontal="left" vertical="top" wrapText="1"/>
    </xf>
    <xf numFmtId="0" fontId="104" fillId="6" borderId="6" xfId="3" applyFont="1" applyFill="1" applyBorder="1" applyAlignment="1">
      <alignment horizontal="center" vertical="top" wrapText="1"/>
    </xf>
    <xf numFmtId="0" fontId="74" fillId="0" borderId="4" xfId="0" applyFont="1" applyBorder="1" applyAlignment="1">
      <alignment horizontal="center" vertical="center"/>
    </xf>
    <xf numFmtId="0" fontId="66" fillId="6" borderId="4" xfId="3" applyFont="1" applyFill="1" applyBorder="1" applyAlignment="1">
      <alignment horizontal="center"/>
    </xf>
    <xf numFmtId="0" fontId="67" fillId="6" borderId="4" xfId="3" applyFont="1" applyFill="1" applyBorder="1" applyAlignment="1">
      <alignment horizontal="left" wrapText="1"/>
    </xf>
    <xf numFmtId="0" fontId="105" fillId="6" borderId="4" xfId="3" applyFont="1" applyFill="1" applyBorder="1" applyAlignment="1">
      <alignment horizontal="left" wrapText="1"/>
    </xf>
    <xf numFmtId="0" fontId="104" fillId="6" borderId="4" xfId="3" applyFont="1" applyFill="1" applyBorder="1" applyAlignment="1">
      <alignment horizontal="left" wrapText="1"/>
    </xf>
    <xf numFmtId="172" fontId="74" fillId="6" borderId="4" xfId="3" applyNumberFormat="1" applyFont="1" applyFill="1" applyBorder="1" applyAlignment="1">
      <alignment horizontal="right"/>
    </xf>
    <xf numFmtId="172" fontId="104" fillId="6" borderId="4" xfId="3" applyNumberFormat="1" applyFont="1" applyFill="1" applyBorder="1" applyAlignment="1">
      <alignment horizontal="right"/>
    </xf>
    <xf numFmtId="0" fontId="104" fillId="0" borderId="4" xfId="3" applyFont="1" applyBorder="1"/>
    <xf numFmtId="2" fontId="104" fillId="6" borderId="4" xfId="3" applyNumberFormat="1" applyFont="1" applyFill="1" applyBorder="1" applyAlignment="1">
      <alignment horizontal="left" wrapText="1"/>
    </xf>
    <xf numFmtId="0" fontId="104" fillId="6" borderId="4" xfId="3" applyFont="1" applyFill="1" applyBorder="1" applyAlignment="1">
      <alignment wrapText="1"/>
    </xf>
    <xf numFmtId="0" fontId="103" fillId="6" borderId="4" xfId="3" applyFont="1" applyFill="1" applyBorder="1" applyAlignment="1">
      <alignment horizontal="left" wrapText="1"/>
    </xf>
    <xf numFmtId="0" fontId="104" fillId="0" borderId="4" xfId="3" applyFont="1" applyFill="1" applyBorder="1" applyAlignment="1">
      <alignment horizontal="left" wrapText="1"/>
    </xf>
    <xf numFmtId="0" fontId="104" fillId="0" borderId="4" xfId="3" applyNumberFormat="1" applyFont="1" applyFill="1" applyBorder="1" applyAlignment="1">
      <alignment horizontal="left" wrapText="1"/>
    </xf>
    <xf numFmtId="0" fontId="111" fillId="6" borderId="4" xfId="3" applyFont="1" applyFill="1" applyBorder="1" applyAlignment="1">
      <alignment horizontal="left" wrapText="1"/>
    </xf>
    <xf numFmtId="0" fontId="32" fillId="0" borderId="0" xfId="3" applyFont="1" applyBorder="1" applyAlignment="1">
      <alignment vertical="center" wrapText="1"/>
    </xf>
    <xf numFmtId="2" fontId="74" fillId="6" borderId="7" xfId="3" applyNumberFormat="1" applyFont="1" applyFill="1" applyBorder="1" applyAlignment="1">
      <alignment horizontal="center" vertical="center"/>
    </xf>
    <xf numFmtId="2" fontId="66" fillId="6" borderId="0" xfId="3" applyNumberFormat="1" applyFont="1" applyFill="1" applyBorder="1" applyAlignment="1">
      <alignment horizontal="center" vertical="center"/>
    </xf>
    <xf numFmtId="4" fontId="74" fillId="6" borderId="7" xfId="3" applyNumberFormat="1" applyFont="1" applyFill="1" applyBorder="1" applyAlignment="1">
      <alignment horizontal="center" vertical="center"/>
    </xf>
    <xf numFmtId="4" fontId="74" fillId="6" borderId="26" xfId="3" applyNumberFormat="1" applyFont="1" applyFill="1" applyBorder="1" applyAlignment="1">
      <alignment horizontal="center" vertical="center"/>
    </xf>
    <xf numFmtId="10" fontId="74" fillId="6" borderId="0" xfId="3" applyNumberFormat="1" applyFont="1" applyFill="1" applyBorder="1" applyAlignment="1">
      <alignment horizontal="center"/>
    </xf>
    <xf numFmtId="2" fontId="74" fillId="6" borderId="0" xfId="3" applyNumberFormat="1" applyFont="1" applyFill="1" applyBorder="1" applyAlignment="1">
      <alignment horizontal="left" vertical="center" indent="1"/>
    </xf>
    <xf numFmtId="2" fontId="1" fillId="0" borderId="0" xfId="3" applyNumberFormat="1" applyAlignment="1">
      <alignment horizontal="center"/>
    </xf>
    <xf numFmtId="0" fontId="1" fillId="0" borderId="0" xfId="3" applyBorder="1" applyAlignment="1">
      <alignment horizontal="center"/>
    </xf>
    <xf numFmtId="2" fontId="1" fillId="0" borderId="0" xfId="3" applyNumberFormat="1" applyBorder="1" applyAlignment="1">
      <alignment horizontal="center"/>
    </xf>
    <xf numFmtId="0" fontId="112" fillId="0" borderId="0" xfId="3" applyFont="1" applyBorder="1"/>
    <xf numFmtId="2" fontId="0" fillId="0" borderId="0" xfId="3" applyNumberFormat="1" applyFont="1" applyBorder="1" applyAlignment="1">
      <alignment horizontal="center"/>
    </xf>
    <xf numFmtId="174" fontId="1" fillId="0" borderId="0" xfId="3" applyNumberFormat="1" applyBorder="1" applyAlignment="1">
      <alignment horizontal="center"/>
    </xf>
    <xf numFmtId="172" fontId="74" fillId="6" borderId="5" xfId="3" applyNumberFormat="1" applyFont="1" applyFill="1" applyBorder="1" applyAlignment="1">
      <alignment horizontal="center"/>
    </xf>
    <xf numFmtId="172" fontId="74" fillId="6" borderId="5" xfId="3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31" xfId="0" applyBorder="1"/>
    <xf numFmtId="0" fontId="0" fillId="0" borderId="27" xfId="0" applyBorder="1"/>
    <xf numFmtId="172" fontId="74" fillId="6" borderId="5" xfId="3" applyNumberFormat="1" applyFont="1" applyFill="1" applyBorder="1" applyAlignment="1">
      <alignment horizontal="center" vertical="top"/>
    </xf>
    <xf numFmtId="0" fontId="74" fillId="6" borderId="7" xfId="3" applyFont="1" applyFill="1" applyBorder="1" applyAlignment="1">
      <alignment horizontal="left" vertical="center" wrapText="1"/>
    </xf>
    <xf numFmtId="0" fontId="104" fillId="6" borderId="17" xfId="3" applyFont="1" applyFill="1" applyBorder="1" applyAlignment="1">
      <alignment horizontal="left" wrapText="1"/>
    </xf>
    <xf numFmtId="0" fontId="66" fillId="6" borderId="10" xfId="3" applyFont="1" applyFill="1" applyBorder="1" applyAlignment="1">
      <alignment vertical="center"/>
    </xf>
    <xf numFmtId="0" fontId="0" fillId="0" borderId="12" xfId="0" applyBorder="1"/>
    <xf numFmtId="0" fontId="88" fillId="6" borderId="6" xfId="3" applyFont="1" applyFill="1" applyBorder="1" applyAlignment="1">
      <alignment horizontal="left" vertical="center" wrapText="1"/>
    </xf>
    <xf numFmtId="0" fontId="92" fillId="0" borderId="0" xfId="0" applyFont="1" applyAlignment="1">
      <alignment horizontal="center" vertical="center"/>
    </xf>
    <xf numFmtId="0" fontId="74" fillId="6" borderId="9" xfId="3" applyFont="1" applyFill="1" applyBorder="1" applyAlignment="1">
      <alignment wrapText="1"/>
    </xf>
    <xf numFmtId="172" fontId="74" fillId="6" borderId="7" xfId="3" applyNumberFormat="1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left" vertical="center" wrapText="1"/>
    </xf>
    <xf numFmtId="0" fontId="104" fillId="6" borderId="7" xfId="3" applyFont="1" applyFill="1" applyBorder="1" applyAlignment="1">
      <alignment horizontal="left" vertical="center" wrapText="1"/>
    </xf>
    <xf numFmtId="0" fontId="104" fillId="6" borderId="26" xfId="3" applyFont="1" applyFill="1" applyBorder="1" applyAlignment="1">
      <alignment horizontal="left" vertical="center" wrapText="1"/>
    </xf>
    <xf numFmtId="172" fontId="104" fillId="6" borderId="7" xfId="3" applyNumberFormat="1" applyFont="1" applyFill="1" applyBorder="1" applyAlignment="1">
      <alignment horizontal="center" vertical="center" wrapText="1"/>
    </xf>
    <xf numFmtId="172" fontId="74" fillId="6" borderId="26" xfId="3" applyNumberFormat="1" applyFont="1" applyFill="1" applyBorder="1" applyAlignment="1">
      <alignment horizontal="center" vertical="center" wrapText="1"/>
    </xf>
    <xf numFmtId="0" fontId="104" fillId="6" borderId="9" xfId="3" applyFont="1" applyFill="1" applyBorder="1" applyAlignment="1">
      <alignment vertical="center" wrapText="1"/>
    </xf>
    <xf numFmtId="172" fontId="104" fillId="6" borderId="9" xfId="3" applyNumberFormat="1" applyFont="1" applyFill="1" applyBorder="1" applyAlignment="1">
      <alignment horizontal="center" vertical="center" wrapText="1"/>
    </xf>
    <xf numFmtId="0" fontId="66" fillId="6" borderId="5" xfId="3" applyFont="1" applyFill="1" applyBorder="1" applyAlignment="1">
      <alignment horizontal="center" vertical="center"/>
    </xf>
    <xf numFmtId="0" fontId="77" fillId="6" borderId="7" xfId="0" applyFont="1" applyFill="1" applyBorder="1" applyAlignment="1">
      <alignment horizontal="left" wrapText="1"/>
    </xf>
    <xf numFmtId="0" fontId="77" fillId="6" borderId="9" xfId="0" applyFont="1" applyFill="1" applyBorder="1" applyAlignment="1">
      <alignment horizontal="left" wrapText="1"/>
    </xf>
    <xf numFmtId="0" fontId="66" fillId="6" borderId="27" xfId="3" applyFont="1" applyFill="1" applyBorder="1" applyAlignment="1">
      <alignment horizontal="center"/>
    </xf>
    <xf numFmtId="0" fontId="66" fillId="6" borderId="27" xfId="3" applyFont="1" applyFill="1" applyBorder="1" applyAlignment="1">
      <alignment horizontal="center" vertical="center"/>
    </xf>
    <xf numFmtId="0" fontId="66" fillId="6" borderId="31" xfId="3" applyFont="1" applyFill="1" applyBorder="1" applyAlignment="1">
      <alignment horizontal="center"/>
    </xf>
    <xf numFmtId="0" fontId="66" fillId="6" borderId="6" xfId="3" applyFont="1" applyFill="1" applyBorder="1" applyAlignment="1"/>
    <xf numFmtId="0" fontId="0" fillId="0" borderId="19" xfId="0" applyBorder="1"/>
    <xf numFmtId="172" fontId="74" fillId="6" borderId="9" xfId="3" applyNumberFormat="1" applyFont="1" applyFill="1" applyBorder="1" applyAlignment="1">
      <alignment horizontal="right"/>
    </xf>
    <xf numFmtId="0" fontId="77" fillId="5" borderId="7" xfId="0" applyFont="1" applyFill="1" applyBorder="1" applyAlignment="1">
      <alignment horizontal="left" wrapText="1"/>
    </xf>
    <xf numFmtId="43" fontId="74" fillId="5" borderId="7" xfId="3" applyNumberFormat="1" applyFont="1" applyFill="1" applyBorder="1" applyAlignment="1">
      <alignment horizontal="center" vertical="center"/>
    </xf>
    <xf numFmtId="0" fontId="74" fillId="6" borderId="37" xfId="3" applyFont="1" applyFill="1" applyBorder="1" applyAlignment="1">
      <alignment horizontal="center"/>
    </xf>
    <xf numFmtId="0" fontId="74" fillId="6" borderId="27" xfId="3" applyFont="1" applyFill="1" applyBorder="1" applyAlignment="1">
      <alignment horizontal="left" vertical="center" indent="1"/>
    </xf>
    <xf numFmtId="0" fontId="74" fillId="6" borderId="37" xfId="3" applyFont="1" applyFill="1" applyBorder="1" applyAlignment="1">
      <alignment horizontal="left" vertical="top"/>
    </xf>
    <xf numFmtId="0" fontId="66" fillId="6" borderId="0" xfId="3" applyFont="1" applyFill="1" applyBorder="1" applyAlignment="1">
      <alignment horizontal="left" wrapText="1"/>
    </xf>
    <xf numFmtId="0" fontId="74" fillId="6" borderId="19" xfId="3" applyFont="1" applyFill="1" applyBorder="1" applyAlignment="1">
      <alignment horizontal="left" vertical="center" wrapText="1"/>
    </xf>
    <xf numFmtId="172" fontId="74" fillId="6" borderId="7" xfId="3" applyNumberFormat="1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left" vertical="center" wrapText="1"/>
    </xf>
    <xf numFmtId="0" fontId="66" fillId="6" borderId="6" xfId="3" applyFont="1" applyFill="1" applyBorder="1" applyAlignment="1">
      <alignment horizontal="center"/>
    </xf>
    <xf numFmtId="0" fontId="66" fillId="6" borderId="7" xfId="3" applyFont="1" applyFill="1" applyBorder="1" applyAlignment="1">
      <alignment horizontal="center"/>
    </xf>
    <xf numFmtId="0" fontId="113" fillId="6" borderId="7" xfId="3" applyFont="1" applyFill="1" applyBorder="1" applyAlignment="1">
      <alignment horizontal="center"/>
    </xf>
    <xf numFmtId="0" fontId="106" fillId="6" borderId="7" xfId="3" applyFont="1" applyFill="1" applyBorder="1" applyAlignment="1">
      <alignment horizontal="left" indent="5"/>
    </xf>
    <xf numFmtId="0" fontId="106" fillId="6" borderId="7" xfId="3" applyFont="1" applyFill="1" applyBorder="1" applyAlignment="1">
      <alignment horizontal="left" wrapText="1" indent="5"/>
    </xf>
    <xf numFmtId="0" fontId="74" fillId="0" borderId="0" xfId="3" applyFont="1" applyBorder="1"/>
    <xf numFmtId="0" fontId="74" fillId="6" borderId="7" xfId="3" applyFont="1" applyFill="1" applyBorder="1" applyAlignment="1">
      <alignment horizontal="left" wrapText="1" indent="1"/>
    </xf>
    <xf numFmtId="0" fontId="106" fillId="6" borderId="26" xfId="3" applyFont="1" applyFill="1" applyBorder="1" applyAlignment="1">
      <alignment horizontal="left" wrapText="1" indent="5"/>
    </xf>
    <xf numFmtId="0" fontId="77" fillId="6" borderId="7" xfId="3" applyFont="1" applyFill="1" applyBorder="1" applyAlignment="1">
      <alignment horizontal="left" vertical="top" wrapText="1"/>
    </xf>
    <xf numFmtId="0" fontId="77" fillId="6" borderId="7" xfId="3" applyFont="1" applyFill="1" applyBorder="1" applyAlignment="1">
      <alignment horizontal="left" wrapText="1"/>
    </xf>
    <xf numFmtId="0" fontId="77" fillId="6" borderId="9" xfId="3" applyFont="1" applyFill="1" applyBorder="1" applyAlignment="1">
      <alignment horizontal="left" wrapText="1"/>
    </xf>
    <xf numFmtId="0" fontId="78" fillId="6" borderId="7" xfId="3" applyFont="1" applyFill="1" applyBorder="1" applyAlignment="1">
      <alignment horizontal="left" wrapText="1"/>
    </xf>
    <xf numFmtId="0" fontId="77" fillId="6" borderId="5" xfId="3" applyFont="1" applyFill="1" applyBorder="1" applyAlignment="1">
      <alignment horizontal="left" wrapText="1"/>
    </xf>
    <xf numFmtId="0" fontId="96" fillId="0" borderId="9" xfId="0" applyFont="1" applyBorder="1" applyAlignment="1">
      <alignment wrapText="1"/>
    </xf>
    <xf numFmtId="0" fontId="74" fillId="0" borderId="7" xfId="3" applyFont="1" applyFill="1" applyBorder="1" applyAlignment="1">
      <alignment horizontal="left" wrapText="1" indent="4"/>
    </xf>
    <xf numFmtId="0" fontId="74" fillId="6" borderId="7" xfId="3" applyFont="1" applyFill="1" applyBorder="1" applyAlignment="1">
      <alignment horizontal="left" wrapText="1" indent="4"/>
    </xf>
    <xf numFmtId="0" fontId="74" fillId="6" borderId="7" xfId="3" applyFont="1" applyFill="1" applyBorder="1" applyAlignment="1">
      <alignment horizontal="right" wrapText="1"/>
    </xf>
    <xf numFmtId="0" fontId="114" fillId="6" borderId="7" xfId="3" applyFont="1" applyFill="1" applyBorder="1" applyAlignment="1">
      <alignment horizontal="left" wrapText="1" indent="13"/>
    </xf>
    <xf numFmtId="0" fontId="74" fillId="6" borderId="7" xfId="3" applyFont="1" applyFill="1" applyBorder="1" applyAlignment="1">
      <alignment horizontal="left" wrapText="1" indent="9"/>
    </xf>
    <xf numFmtId="0" fontId="74" fillId="6" borderId="7" xfId="3" applyFont="1" applyFill="1" applyBorder="1" applyAlignment="1">
      <alignment horizontal="left" wrapText="1" indent="13"/>
    </xf>
    <xf numFmtId="0" fontId="74" fillId="6" borderId="7" xfId="3" applyFont="1" applyFill="1" applyBorder="1" applyAlignment="1">
      <alignment horizontal="left" wrapText="1" indent="12"/>
    </xf>
    <xf numFmtId="0" fontId="74" fillId="6" borderId="7" xfId="3" applyFont="1" applyFill="1" applyBorder="1" applyAlignment="1">
      <alignment horizontal="left" indent="12"/>
    </xf>
    <xf numFmtId="0" fontId="74" fillId="6" borderId="26" xfId="3" applyFont="1" applyFill="1" applyBorder="1" applyAlignment="1">
      <alignment horizontal="left" wrapText="1" indent="4"/>
    </xf>
    <xf numFmtId="0" fontId="106" fillId="6" borderId="7" xfId="3" applyFont="1" applyFill="1" applyBorder="1" applyAlignment="1">
      <alignment horizontal="left" wrapText="1"/>
    </xf>
    <xf numFmtId="0" fontId="88" fillId="6" borderId="7" xfId="3" applyFont="1" applyFill="1" applyBorder="1" applyAlignment="1">
      <alignment horizontal="left" wrapText="1" indent="13"/>
    </xf>
    <xf numFmtId="0" fontId="115" fillId="6" borderId="17" xfId="3" applyFont="1" applyFill="1" applyBorder="1" applyAlignment="1">
      <alignment horizontal="left" vertical="center" indent="1"/>
    </xf>
    <xf numFmtId="0" fontId="113" fillId="6" borderId="5" xfId="3" applyFont="1" applyFill="1" applyBorder="1" applyAlignment="1">
      <alignment horizontal="left" vertical="top"/>
    </xf>
    <xf numFmtId="0" fontId="106" fillId="6" borderId="0" xfId="3" applyFont="1" applyFill="1" applyBorder="1" applyAlignment="1">
      <alignment horizontal="left" vertical="top" wrapText="1"/>
    </xf>
    <xf numFmtId="0" fontId="106" fillId="6" borderId="0" xfId="3" applyFont="1" applyFill="1" applyAlignment="1">
      <alignment horizontal="center"/>
    </xf>
    <xf numFmtId="0" fontId="116" fillId="6" borderId="0" xfId="3" applyFont="1" applyFill="1"/>
    <xf numFmtId="0" fontId="74" fillId="6" borderId="7" xfId="3" applyFont="1" applyFill="1" applyBorder="1" applyAlignment="1">
      <alignment horizontal="left" vertical="top" wrapText="1" indent="13"/>
    </xf>
    <xf numFmtId="0" fontId="74" fillId="6" borderId="7" xfId="3" applyFont="1" applyFill="1" applyBorder="1" applyAlignment="1">
      <alignment horizontal="left" vertical="top" wrapText="1" indent="12"/>
    </xf>
    <xf numFmtId="172" fontId="106" fillId="6" borderId="27" xfId="3" applyNumberFormat="1" applyFont="1" applyFill="1" applyBorder="1" applyAlignment="1">
      <alignment horizontal="center" vertical="center"/>
    </xf>
    <xf numFmtId="172" fontId="74" fillId="6" borderId="35" xfId="3" applyNumberFormat="1" applyFont="1" applyFill="1" applyBorder="1" applyAlignment="1">
      <alignment horizontal="center" vertical="center"/>
    </xf>
    <xf numFmtId="0" fontId="96" fillId="0" borderId="7" xfId="0" applyFont="1" applyBorder="1" applyAlignment="1">
      <alignment wrapText="1"/>
    </xf>
    <xf numFmtId="0" fontId="96" fillId="0" borderId="9" xfId="0" applyFont="1" applyBorder="1" applyAlignment="1">
      <alignment horizontal="left" wrapText="1"/>
    </xf>
    <xf numFmtId="172" fontId="74" fillId="6" borderId="7" xfId="3" applyNumberFormat="1" applyFont="1" applyFill="1" applyBorder="1" applyAlignment="1">
      <alignment horizontal="left" vertical="center"/>
    </xf>
    <xf numFmtId="172" fontId="106" fillId="6" borderId="51" xfId="3" applyNumberFormat="1" applyFont="1" applyFill="1" applyBorder="1" applyAlignment="1">
      <alignment horizontal="center"/>
    </xf>
    <xf numFmtId="172" fontId="106" fillId="6" borderId="51" xfId="3" applyNumberFormat="1" applyFont="1" applyFill="1" applyBorder="1" applyAlignment="1">
      <alignment horizontal="center" wrapText="1"/>
    </xf>
    <xf numFmtId="172" fontId="106" fillId="6" borderId="56" xfId="3" applyNumberFormat="1" applyFont="1" applyFill="1" applyBorder="1" applyAlignment="1">
      <alignment horizontal="center"/>
    </xf>
    <xf numFmtId="172" fontId="106" fillId="6" borderId="51" xfId="3" applyNumberFormat="1" applyFont="1" applyFill="1" applyBorder="1" applyAlignment="1">
      <alignment horizontal="right"/>
    </xf>
    <xf numFmtId="172" fontId="99" fillId="6" borderId="51" xfId="3" applyNumberFormat="1" applyFont="1" applyFill="1" applyBorder="1" applyAlignment="1">
      <alignment horizontal="center"/>
    </xf>
    <xf numFmtId="172" fontId="99" fillId="6" borderId="51" xfId="3" applyNumberFormat="1" applyFont="1" applyFill="1" applyBorder="1" applyAlignment="1">
      <alignment horizontal="right"/>
    </xf>
    <xf numFmtId="172" fontId="74" fillId="6" borderId="51" xfId="3" applyNumberFormat="1" applyFont="1" applyFill="1" applyBorder="1" applyAlignment="1">
      <alignment horizontal="center" vertical="top" wrapText="1"/>
    </xf>
    <xf numFmtId="0" fontId="77" fillId="6" borderId="7" xfId="3" applyFont="1" applyFill="1" applyBorder="1" applyAlignment="1">
      <alignment horizontal="left" vertical="center" wrapText="1"/>
    </xf>
    <xf numFmtId="0" fontId="113" fillId="6" borderId="6" xfId="3" applyFont="1" applyFill="1" applyBorder="1" applyAlignment="1">
      <alignment horizontal="center" vertical="center" wrapText="1"/>
    </xf>
    <xf numFmtId="0" fontId="106" fillId="6" borderId="9" xfId="3" applyFont="1" applyFill="1" applyBorder="1" applyAlignment="1">
      <alignment horizontal="left" wrapText="1" indent="5"/>
    </xf>
    <xf numFmtId="0" fontId="0" fillId="6" borderId="7" xfId="0" applyFill="1" applyBorder="1"/>
    <xf numFmtId="0" fontId="1" fillId="6" borderId="7" xfId="3" applyFill="1" applyBorder="1"/>
    <xf numFmtId="0" fontId="1" fillId="6" borderId="27" xfId="3" applyFont="1" applyFill="1" applyBorder="1"/>
    <xf numFmtId="0" fontId="0" fillId="6" borderId="27" xfId="0" applyFill="1" applyBorder="1"/>
    <xf numFmtId="0" fontId="77" fillId="0" borderId="27" xfId="0" applyFont="1" applyBorder="1" applyAlignment="1">
      <alignment horizontal="center" vertical="center" wrapText="1"/>
    </xf>
    <xf numFmtId="0" fontId="96" fillId="0" borderId="0" xfId="0" applyFont="1" applyBorder="1"/>
    <xf numFmtId="0" fontId="74" fillId="6" borderId="7" xfId="3" applyFont="1" applyFill="1" applyBorder="1" applyAlignment="1">
      <alignment horizontal="left" vertical="center" wrapText="1"/>
    </xf>
    <xf numFmtId="0" fontId="66" fillId="6" borderId="7" xfId="3" applyFont="1" applyFill="1" applyBorder="1" applyAlignment="1">
      <alignment horizontal="center"/>
    </xf>
    <xf numFmtId="0" fontId="63" fillId="6" borderId="0" xfId="3" applyFont="1" applyFill="1" applyAlignment="1">
      <alignment horizontal="centerContinuous"/>
    </xf>
    <xf numFmtId="0" fontId="1" fillId="6" borderId="0" xfId="3" applyFill="1" applyBorder="1" applyAlignment="1">
      <alignment horizontal="left" vertical="center" indent="1"/>
    </xf>
    <xf numFmtId="0" fontId="32" fillId="6" borderId="0" xfId="3" applyFont="1" applyFill="1" applyAlignment="1"/>
    <xf numFmtId="0" fontId="32" fillId="6" borderId="0" xfId="3" applyFont="1" applyFill="1" applyBorder="1" applyAlignment="1">
      <alignment vertical="top"/>
    </xf>
    <xf numFmtId="0" fontId="1" fillId="6" borderId="0" xfId="3" applyFill="1" applyAlignment="1">
      <alignment horizontal="left" vertical="center" indent="1"/>
    </xf>
    <xf numFmtId="0" fontId="32" fillId="6" borderId="0" xfId="3" applyFont="1" applyFill="1" applyAlignment="1">
      <alignment vertical="top"/>
    </xf>
    <xf numFmtId="0" fontId="96" fillId="0" borderId="0" xfId="0" applyFont="1"/>
    <xf numFmtId="0" fontId="96" fillId="0" borderId="0" xfId="0" applyFont="1" applyAlignment="1">
      <alignment horizontal="left"/>
    </xf>
    <xf numFmtId="0" fontId="1" fillId="0" borderId="7" xfId="3" applyBorder="1"/>
    <xf numFmtId="0" fontId="1" fillId="0" borderId="27" xfId="3" applyFont="1" applyBorder="1"/>
    <xf numFmtId="0" fontId="77" fillId="0" borderId="0" xfId="0" applyFont="1" applyAlignment="1">
      <alignment horizontal="center" vertical="center" wrapText="1"/>
    </xf>
    <xf numFmtId="0" fontId="113" fillId="6" borderId="7" xfId="3" applyFont="1" applyFill="1" applyBorder="1" applyAlignment="1"/>
    <xf numFmtId="0" fontId="113" fillId="6" borderId="0" xfId="3" applyFont="1" applyFill="1" applyBorder="1" applyAlignment="1"/>
    <xf numFmtId="172" fontId="106" fillId="6" borderId="26" xfId="3" applyNumberFormat="1" applyFont="1" applyFill="1" applyBorder="1" applyAlignment="1">
      <alignment horizontal="right"/>
    </xf>
    <xf numFmtId="0" fontId="74" fillId="6" borderId="0" xfId="3" applyFont="1" applyFill="1" applyBorder="1" applyAlignment="1">
      <alignment horizontal="left" wrapText="1"/>
    </xf>
    <xf numFmtId="0" fontId="77" fillId="0" borderId="9" xfId="0" applyFont="1" applyBorder="1" applyAlignment="1">
      <alignment vertical="center" wrapText="1"/>
    </xf>
    <xf numFmtId="0" fontId="74" fillId="6" borderId="7" xfId="3" applyFont="1" applyFill="1" applyBorder="1" applyAlignment="1">
      <alignment horizontal="left" vertical="center" wrapText="1" indent="4"/>
    </xf>
    <xf numFmtId="172" fontId="74" fillId="6" borderId="51" xfId="3" applyNumberFormat="1" applyFont="1" applyFill="1" applyBorder="1" applyAlignment="1">
      <alignment horizontal="center" vertical="center" wrapText="1"/>
    </xf>
    <xf numFmtId="0" fontId="106" fillId="6" borderId="26" xfId="3" applyFont="1" applyFill="1" applyBorder="1" applyAlignment="1">
      <alignment horizontal="left" wrapText="1"/>
    </xf>
    <xf numFmtId="0" fontId="74" fillId="6" borderId="7" xfId="3" applyFont="1" applyFill="1" applyBorder="1" applyAlignment="1">
      <alignment horizontal="left" vertical="center" wrapText="1" indent="13"/>
    </xf>
    <xf numFmtId="0" fontId="74" fillId="6" borderId="7" xfId="3" applyFont="1" applyFill="1" applyBorder="1" applyAlignment="1">
      <alignment horizontal="left" vertical="center" wrapText="1" indent="12"/>
    </xf>
    <xf numFmtId="0" fontId="74" fillId="6" borderId="9" xfId="3" applyFont="1" applyFill="1" applyBorder="1" applyAlignment="1">
      <alignment horizontal="left" wrapText="1" indent="5"/>
    </xf>
    <xf numFmtId="0" fontId="74" fillId="6" borderId="9" xfId="3" applyFont="1" applyFill="1" applyBorder="1" applyAlignment="1">
      <alignment horizontal="left" wrapText="1" indent="4"/>
    </xf>
    <xf numFmtId="172" fontId="106" fillId="6" borderId="9" xfId="3" applyNumberFormat="1" applyFont="1" applyFill="1" applyBorder="1" applyAlignment="1">
      <alignment horizontal="right"/>
    </xf>
    <xf numFmtId="172" fontId="74" fillId="6" borderId="58" xfId="3" applyNumberFormat="1" applyFont="1" applyFill="1" applyBorder="1" applyAlignment="1">
      <alignment horizontal="center"/>
    </xf>
    <xf numFmtId="0" fontId="74" fillId="6" borderId="9" xfId="3" applyFont="1" applyFill="1" applyBorder="1" applyAlignment="1">
      <alignment horizontal="left" vertical="top" wrapText="1"/>
    </xf>
    <xf numFmtId="172" fontId="74" fillId="5" borderId="7" xfId="3" applyNumberFormat="1" applyFont="1" applyFill="1" applyBorder="1" applyAlignment="1">
      <alignment horizontal="center"/>
    </xf>
    <xf numFmtId="172" fontId="104" fillId="5" borderId="7" xfId="3" applyNumberFormat="1" applyFont="1" applyFill="1" applyBorder="1" applyAlignment="1">
      <alignment horizontal="center"/>
    </xf>
    <xf numFmtId="172" fontId="74" fillId="5" borderId="27" xfId="3" applyNumberFormat="1" applyFont="1" applyFill="1" applyBorder="1" applyAlignment="1">
      <alignment horizontal="center" vertical="center"/>
    </xf>
    <xf numFmtId="172" fontId="74" fillId="6" borderId="12" xfId="3" applyNumberFormat="1" applyFont="1" applyFill="1" applyBorder="1" applyAlignment="1">
      <alignment horizontal="center" vertical="center"/>
    </xf>
    <xf numFmtId="172" fontId="74" fillId="6" borderId="12" xfId="3" applyNumberFormat="1" applyFont="1" applyFill="1" applyBorder="1" applyAlignment="1">
      <alignment horizontal="center"/>
    </xf>
    <xf numFmtId="172" fontId="74" fillId="5" borderId="27" xfId="3" applyNumberFormat="1" applyFont="1" applyFill="1" applyBorder="1" applyAlignment="1">
      <alignment horizontal="center"/>
    </xf>
    <xf numFmtId="172" fontId="74" fillId="5" borderId="7" xfId="3" applyNumberFormat="1" applyFont="1" applyFill="1" applyBorder="1" applyAlignment="1">
      <alignment horizontal="center" vertical="center"/>
    </xf>
    <xf numFmtId="0" fontId="104" fillId="6" borderId="7" xfId="3" applyFont="1" applyFill="1" applyBorder="1" applyAlignment="1">
      <alignment horizontal="left" vertical="center" wrapText="1"/>
    </xf>
    <xf numFmtId="0" fontId="104" fillId="6" borderId="26" xfId="3" applyFont="1" applyFill="1" applyBorder="1" applyAlignment="1">
      <alignment horizontal="left" vertical="center" wrapText="1"/>
    </xf>
    <xf numFmtId="172" fontId="74" fillId="6" borderId="7" xfId="3" applyNumberFormat="1" applyFont="1" applyFill="1" applyBorder="1" applyAlignment="1">
      <alignment horizontal="center" vertical="center" wrapText="1"/>
    </xf>
    <xf numFmtId="172" fontId="104" fillId="6" borderId="7" xfId="3" applyNumberFormat="1" applyFont="1" applyFill="1" applyBorder="1" applyAlignment="1">
      <alignment horizontal="center" vertical="center" wrapText="1"/>
    </xf>
    <xf numFmtId="0" fontId="66" fillId="6" borderId="0" xfId="3" applyFont="1" applyFill="1" applyAlignment="1">
      <alignment horizontal="center"/>
    </xf>
    <xf numFmtId="0" fontId="74" fillId="6" borderId="7" xfId="3" applyFont="1" applyFill="1" applyBorder="1" applyAlignment="1">
      <alignment horizontal="left" vertical="center" wrapText="1"/>
    </xf>
    <xf numFmtId="0" fontId="74" fillId="6" borderId="0" xfId="3" applyFont="1" applyFill="1" applyBorder="1" applyAlignment="1">
      <alignment horizontal="justify" vertical="top" wrapText="1"/>
    </xf>
    <xf numFmtId="0" fontId="74" fillId="6" borderId="7" xfId="3" applyFont="1" applyFill="1" applyBorder="1" applyAlignment="1">
      <alignment horizontal="center" vertical="center" wrapText="1"/>
    </xf>
    <xf numFmtId="172" fontId="74" fillId="6" borderId="26" xfId="3" applyNumberFormat="1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center" vertical="top" wrapText="1"/>
    </xf>
    <xf numFmtId="172" fontId="74" fillId="6" borderId="7" xfId="3" applyNumberFormat="1" applyFont="1" applyFill="1" applyBorder="1" applyAlignment="1">
      <alignment horizontal="center" vertical="center" wrapText="1"/>
    </xf>
    <xf numFmtId="0" fontId="96" fillId="0" borderId="7" xfId="0" applyFont="1" applyBorder="1" applyAlignment="1">
      <alignment horizontal="center" wrapText="1"/>
    </xf>
    <xf numFmtId="0" fontId="74" fillId="6" borderId="7" xfId="3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6" xfId="0" applyFill="1" applyBorder="1"/>
    <xf numFmtId="0" fontId="0" fillId="0" borderId="9" xfId="0" applyBorder="1"/>
    <xf numFmtId="0" fontId="75" fillId="6" borderId="5" xfId="3" applyFont="1" applyFill="1" applyBorder="1" applyAlignment="1">
      <alignment horizontal="left" vertical="center" indent="1"/>
    </xf>
    <xf numFmtId="0" fontId="75" fillId="6" borderId="0" xfId="3" applyFont="1" applyFill="1" applyBorder="1" applyAlignment="1">
      <alignment horizontal="left" vertical="center" wrapText="1"/>
    </xf>
    <xf numFmtId="0" fontId="99" fillId="6" borderId="7" xfId="3" applyFont="1" applyFill="1" applyBorder="1" applyAlignment="1">
      <alignment horizontal="left" vertical="center" wrapText="1"/>
    </xf>
    <xf numFmtId="172" fontId="74" fillId="6" borderId="7" xfId="3" applyNumberFormat="1" applyFont="1" applyFill="1" applyBorder="1" applyAlignment="1">
      <alignment horizontal="center" vertical="center" wrapText="1"/>
    </xf>
    <xf numFmtId="0" fontId="63" fillId="6" borderId="0" xfId="3" applyFont="1" applyFill="1" applyBorder="1" applyAlignment="1">
      <alignment horizontal="centerContinuous"/>
    </xf>
    <xf numFmtId="0" fontId="1" fillId="6" borderId="0" xfId="3" applyFill="1" applyBorder="1"/>
    <xf numFmtId="0" fontId="1" fillId="6" borderId="0" xfId="3" applyFill="1"/>
    <xf numFmtId="0" fontId="74" fillId="6" borderId="7" xfId="3" applyFont="1" applyFill="1" applyBorder="1" applyAlignment="1">
      <alignment horizontal="left" vertical="center" wrapText="1"/>
    </xf>
    <xf numFmtId="172" fontId="74" fillId="6" borderId="7" xfId="3" applyNumberFormat="1" applyFont="1" applyFill="1" applyBorder="1" applyAlignment="1">
      <alignment horizontal="center" vertical="center" wrapText="1"/>
    </xf>
    <xf numFmtId="0" fontId="96" fillId="6" borderId="7" xfId="0" applyFont="1" applyFill="1" applyBorder="1" applyAlignment="1">
      <alignment horizontal="center" wrapText="1"/>
    </xf>
    <xf numFmtId="0" fontId="77" fillId="6" borderId="9" xfId="0" applyFont="1" applyFill="1" applyBorder="1" applyAlignment="1">
      <alignment vertical="center" wrapText="1"/>
    </xf>
    <xf numFmtId="0" fontId="96" fillId="6" borderId="9" xfId="0" applyFont="1" applyFill="1" applyBorder="1" applyAlignment="1">
      <alignment horizontal="center" wrapText="1"/>
    </xf>
    <xf numFmtId="0" fontId="77" fillId="6" borderId="5" xfId="3" applyFont="1" applyFill="1" applyBorder="1" applyAlignment="1">
      <alignment horizontal="left" vertical="center" wrapText="1"/>
    </xf>
    <xf numFmtId="0" fontId="66" fillId="6" borderId="0" xfId="3" applyFont="1" applyFill="1" applyAlignment="1">
      <alignment horizontal="center"/>
    </xf>
    <xf numFmtId="0" fontId="74" fillId="6" borderId="7" xfId="3" applyFont="1" applyFill="1" applyBorder="1" applyAlignment="1">
      <alignment horizontal="left" vertical="center" wrapText="1"/>
    </xf>
    <xf numFmtId="0" fontId="66" fillId="6" borderId="35" xfId="3" applyFont="1" applyFill="1" applyBorder="1" applyAlignment="1">
      <alignment horizontal="left" wrapText="1"/>
    </xf>
    <xf numFmtId="172" fontId="74" fillId="6" borderId="9" xfId="3" applyNumberFormat="1" applyFont="1" applyFill="1" applyBorder="1" applyAlignment="1">
      <alignment horizontal="center" vertical="center" wrapText="1"/>
    </xf>
    <xf numFmtId="172" fontId="74" fillId="6" borderId="38" xfId="3" applyNumberFormat="1" applyFont="1" applyFill="1" applyBorder="1" applyAlignment="1">
      <alignment horizontal="center"/>
    </xf>
    <xf numFmtId="172" fontId="74" fillId="6" borderId="10" xfId="3" applyNumberFormat="1" applyFont="1" applyFill="1" applyBorder="1" applyAlignment="1">
      <alignment horizontal="center"/>
    </xf>
    <xf numFmtId="0" fontId="32" fillId="6" borderId="0" xfId="3" applyFont="1" applyFill="1" applyAlignment="1">
      <alignment horizontal="center"/>
    </xf>
    <xf numFmtId="172" fontId="106" fillId="6" borderId="26" xfId="3" applyNumberFormat="1" applyFont="1" applyFill="1" applyBorder="1" applyAlignment="1">
      <alignment horizontal="center"/>
    </xf>
    <xf numFmtId="172" fontId="106" fillId="6" borderId="9" xfId="3" applyNumberFormat="1" applyFont="1" applyFill="1" applyBorder="1" applyAlignment="1">
      <alignment horizontal="center"/>
    </xf>
    <xf numFmtId="172" fontId="74" fillId="6" borderId="7" xfId="3" applyNumberFormat="1" applyFont="1" applyFill="1" applyBorder="1" applyAlignment="1">
      <alignment horizontal="center" vertical="center"/>
    </xf>
    <xf numFmtId="172" fontId="74" fillId="6" borderId="7" xfId="3" applyNumberFormat="1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left" vertical="center" wrapText="1"/>
    </xf>
    <xf numFmtId="0" fontId="66" fillId="6" borderId="0" xfId="3" applyFont="1" applyFill="1" applyAlignment="1">
      <alignment horizontal="center"/>
    </xf>
    <xf numFmtId="0" fontId="66" fillId="6" borderId="0" xfId="3" applyFont="1" applyFill="1" applyBorder="1" applyAlignment="1">
      <alignment horizontal="left" vertical="top"/>
    </xf>
    <xf numFmtId="0" fontId="77" fillId="6" borderId="0" xfId="0" applyFont="1" applyFill="1" applyAlignment="1">
      <alignment horizontal="left" vertical="top" wrapText="1"/>
    </xf>
    <xf numFmtId="0" fontId="66" fillId="6" borderId="0" xfId="3" applyFont="1" applyFill="1" applyAlignment="1">
      <alignment horizontal="center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28" xfId="0" applyFont="1" applyFill="1" applyBorder="1" applyAlignment="1">
      <alignment vertical="top" wrapText="1"/>
    </xf>
    <xf numFmtId="0" fontId="7" fillId="2" borderId="59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 indent="1"/>
    </xf>
    <xf numFmtId="0" fontId="7" fillId="2" borderId="0" xfId="0" applyFont="1" applyFill="1" applyBorder="1" applyAlignment="1">
      <alignment horizontal="left" vertical="top" wrapText="1" indent="1"/>
    </xf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7" fillId="0" borderId="14" xfId="0" applyNumberFormat="1" applyFont="1" applyFill="1" applyBorder="1" applyAlignment="1">
      <alignment vertical="top" wrapText="1"/>
    </xf>
    <xf numFmtId="0" fontId="7" fillId="0" borderId="16" xfId="0" applyNumberFormat="1" applyFont="1" applyFill="1" applyBorder="1" applyAlignment="1">
      <alignment vertical="top" wrapText="1"/>
    </xf>
    <xf numFmtId="0" fontId="13" fillId="2" borderId="8" xfId="0" applyFont="1" applyFill="1" applyBorder="1" applyAlignment="1">
      <alignment horizontal="center" wrapText="1"/>
    </xf>
    <xf numFmtId="0" fontId="21" fillId="0" borderId="19" xfId="0" applyFont="1" applyBorder="1" applyAlignment="1">
      <alignment horizontal="center"/>
    </xf>
    <xf numFmtId="0" fontId="13" fillId="2" borderId="22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wrapText="1"/>
    </xf>
    <xf numFmtId="0" fontId="30" fillId="2" borderId="1" xfId="0" applyNumberFormat="1" applyFont="1" applyFill="1" applyBorder="1" applyAlignment="1">
      <alignment horizontal="center" wrapText="1"/>
    </xf>
    <xf numFmtId="0" fontId="30" fillId="2" borderId="0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vertical="top" wrapText="1"/>
    </xf>
    <xf numFmtId="0" fontId="7" fillId="2" borderId="16" xfId="0" applyNumberFormat="1" applyFont="1" applyFill="1" applyBorder="1" applyAlignment="1">
      <alignment vertical="top" wrapText="1"/>
    </xf>
    <xf numFmtId="0" fontId="25" fillId="2" borderId="1" xfId="0" applyNumberFormat="1" applyFont="1" applyFill="1" applyBorder="1" applyAlignment="1">
      <alignment horizontal="center" wrapText="1"/>
    </xf>
    <xf numFmtId="0" fontId="25" fillId="2" borderId="0" xfId="0" applyNumberFormat="1" applyFont="1" applyFill="1" applyBorder="1" applyAlignment="1">
      <alignment horizontal="center" wrapText="1"/>
    </xf>
    <xf numFmtId="0" fontId="25" fillId="2" borderId="14" xfId="0" applyNumberFormat="1" applyFont="1" applyFill="1" applyBorder="1" applyAlignment="1">
      <alignment horizontal="center" wrapText="1"/>
    </xf>
    <xf numFmtId="0" fontId="25" fillId="2" borderId="16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justify" vertical="top" wrapText="1"/>
    </xf>
    <xf numFmtId="0" fontId="7" fillId="2" borderId="16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0" borderId="0" xfId="0" applyFont="1" applyBorder="1" applyAlignment="1">
      <alignment horizontal="right" wrapText="1"/>
    </xf>
    <xf numFmtId="0" fontId="25" fillId="2" borderId="8" xfId="0" applyFont="1" applyFill="1" applyBorder="1" applyAlignment="1">
      <alignment horizontal="center" vertical="top"/>
    </xf>
    <xf numFmtId="0" fontId="25" fillId="2" borderId="19" xfId="0" applyFont="1" applyFill="1" applyBorder="1" applyAlignment="1">
      <alignment horizontal="center" vertical="top"/>
    </xf>
    <xf numFmtId="0" fontId="25" fillId="2" borderId="13" xfId="0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 wrapText="1"/>
    </xf>
    <xf numFmtId="0" fontId="25" fillId="2" borderId="21" xfId="0" applyFont="1" applyFill="1" applyBorder="1" applyAlignment="1">
      <alignment horizontal="center" wrapText="1"/>
    </xf>
    <xf numFmtId="0" fontId="29" fillId="2" borderId="14" xfId="0" applyFont="1" applyFill="1" applyBorder="1" applyAlignment="1">
      <alignment horizontal="center" wrapText="1"/>
    </xf>
    <xf numFmtId="0" fontId="29" fillId="2" borderId="16" xfId="0" applyFont="1" applyFill="1" applyBorder="1" applyAlignment="1">
      <alignment horizontal="center" wrapText="1"/>
    </xf>
    <xf numFmtId="0" fontId="25" fillId="2" borderId="14" xfId="0" applyFont="1" applyFill="1" applyBorder="1" applyAlignment="1">
      <alignment horizontal="center" wrapText="1"/>
    </xf>
    <xf numFmtId="0" fontId="25" fillId="2" borderId="16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vertical="top" wrapText="1"/>
    </xf>
    <xf numFmtId="0" fontId="30" fillId="2" borderId="16" xfId="0" applyFont="1" applyFill="1" applyBorder="1" applyAlignment="1">
      <alignment horizontal="center" wrapText="1"/>
    </xf>
    <xf numFmtId="0" fontId="25" fillId="0" borderId="22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vertical="center" wrapText="1" indent="1"/>
    </xf>
    <xf numFmtId="0" fontId="19" fillId="0" borderId="8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wrapText="1"/>
    </xf>
    <xf numFmtId="0" fontId="13" fillId="0" borderId="59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vertical="center" wrapText="1" indent="1"/>
    </xf>
    <xf numFmtId="0" fontId="21" fillId="2" borderId="21" xfId="0" applyFont="1" applyFill="1" applyBorder="1" applyAlignment="1">
      <alignment horizontal="center" wrapText="1"/>
    </xf>
    <xf numFmtId="172" fontId="1" fillId="2" borderId="13" xfId="3" applyNumberFormat="1" applyFont="1" applyFill="1" applyBorder="1" applyAlignment="1">
      <alignment horizontal="center" wrapText="1"/>
    </xf>
    <xf numFmtId="0" fontId="41" fillId="0" borderId="23" xfId="2" applyBorder="1" applyAlignment="1">
      <alignment horizontal="center" wrapText="1"/>
    </xf>
    <xf numFmtId="172" fontId="1" fillId="2" borderId="5" xfId="3" applyNumberFormat="1" applyFill="1" applyBorder="1" applyAlignment="1">
      <alignment horizontal="center"/>
    </xf>
    <xf numFmtId="172" fontId="1" fillId="2" borderId="27" xfId="3" applyNumberFormat="1" applyFill="1" applyBorder="1" applyAlignment="1">
      <alignment horizontal="center"/>
    </xf>
    <xf numFmtId="172" fontId="1" fillId="2" borderId="17" xfId="3" applyNumberFormat="1" applyFont="1" applyFill="1" applyBorder="1" applyAlignment="1">
      <alignment horizontal="center" wrapText="1"/>
    </xf>
    <xf numFmtId="0" fontId="41" fillId="0" borderId="31" xfId="2" applyBorder="1" applyAlignment="1">
      <alignment horizontal="center" wrapText="1"/>
    </xf>
    <xf numFmtId="172" fontId="1" fillId="2" borderId="5" xfId="3" applyNumberFormat="1" applyFont="1" applyFill="1" applyBorder="1" applyAlignment="1">
      <alignment horizontal="center" wrapText="1"/>
    </xf>
    <xf numFmtId="0" fontId="41" fillId="0" borderId="27" xfId="2" applyBorder="1" applyAlignment="1">
      <alignment horizontal="center" wrapText="1"/>
    </xf>
    <xf numFmtId="172" fontId="1" fillId="6" borderId="5" xfId="3" applyNumberFormat="1" applyFont="1" applyFill="1" applyBorder="1" applyAlignment="1">
      <alignment horizontal="center" vertical="top" wrapText="1"/>
    </xf>
    <xf numFmtId="0" fontId="41" fillId="0" borderId="27" xfId="2" applyBorder="1" applyAlignment="1">
      <alignment horizontal="center" vertical="top" wrapText="1"/>
    </xf>
    <xf numFmtId="172" fontId="1" fillId="2" borderId="5" xfId="3" applyNumberFormat="1" applyFont="1" applyFill="1" applyBorder="1" applyAlignment="1">
      <alignment horizontal="center" vertical="center"/>
    </xf>
    <xf numFmtId="0" fontId="41" fillId="0" borderId="27" xfId="2" applyBorder="1" applyAlignment="1">
      <alignment horizontal="center" vertical="center"/>
    </xf>
    <xf numFmtId="172" fontId="1" fillId="2" borderId="5" xfId="3" applyNumberFormat="1" applyFont="1" applyFill="1" applyBorder="1" applyAlignment="1">
      <alignment horizontal="center" vertical="center" wrapText="1"/>
    </xf>
    <xf numFmtId="0" fontId="41" fillId="0" borderId="27" xfId="2" applyBorder="1" applyAlignment="1">
      <alignment horizontal="center" vertical="center" wrapText="1"/>
    </xf>
    <xf numFmtId="0" fontId="41" fillId="0" borderId="5" xfId="2" applyBorder="1" applyAlignment="1">
      <alignment horizontal="center" vertical="center" wrapText="1"/>
    </xf>
    <xf numFmtId="0" fontId="41" fillId="0" borderId="25" xfId="2" applyBorder="1" applyAlignment="1">
      <alignment horizontal="center" vertical="center" wrapText="1"/>
    </xf>
    <xf numFmtId="0" fontId="41" fillId="0" borderId="37" xfId="2" applyBorder="1" applyAlignment="1">
      <alignment horizontal="center" vertical="center" wrapText="1"/>
    </xf>
    <xf numFmtId="172" fontId="1" fillId="2" borderId="5" xfId="3" applyNumberFormat="1" applyFont="1" applyFill="1" applyBorder="1" applyAlignment="1">
      <alignment horizontal="center"/>
    </xf>
    <xf numFmtId="0" fontId="41" fillId="0" borderId="27" xfId="2" applyBorder="1" applyAlignment="1">
      <alignment horizontal="center"/>
    </xf>
    <xf numFmtId="172" fontId="1" fillId="2" borderId="25" xfId="3" applyNumberFormat="1" applyFont="1" applyFill="1" applyBorder="1" applyAlignment="1">
      <alignment horizontal="center" wrapText="1"/>
    </xf>
    <xf numFmtId="0" fontId="41" fillId="0" borderId="37" xfId="2" applyBorder="1" applyAlignment="1">
      <alignment horizontal="center" wrapText="1"/>
    </xf>
    <xf numFmtId="172" fontId="42" fillId="2" borderId="7" xfId="3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2" fontId="42" fillId="2" borderId="26" xfId="3" applyNumberFormat="1" applyFont="1" applyFill="1" applyBorder="1" applyAlignment="1">
      <alignment horizontal="center" vertical="center" wrapText="1"/>
    </xf>
    <xf numFmtId="172" fontId="1" fillId="2" borderId="13" xfId="3" applyNumberFormat="1" applyFont="1" applyFill="1" applyBorder="1" applyAlignment="1">
      <alignment horizontal="center"/>
    </xf>
    <xf numFmtId="0" fontId="41" fillId="0" borderId="23" xfId="2" applyBorder="1" applyAlignment="1">
      <alignment horizontal="center"/>
    </xf>
    <xf numFmtId="172" fontId="1" fillId="4" borderId="5" xfId="3" applyNumberFormat="1" applyFont="1" applyFill="1" applyBorder="1" applyAlignment="1">
      <alignment horizontal="center" vertical="center" wrapText="1"/>
    </xf>
    <xf numFmtId="0" fontId="41" fillId="4" borderId="27" xfId="2" applyFill="1" applyBorder="1" applyAlignment="1">
      <alignment horizontal="center" vertical="center" wrapText="1"/>
    </xf>
    <xf numFmtId="0" fontId="41" fillId="4" borderId="5" xfId="2" applyFill="1" applyBorder="1" applyAlignment="1">
      <alignment horizontal="center" vertical="center" wrapText="1"/>
    </xf>
    <xf numFmtId="0" fontId="41" fillId="4" borderId="25" xfId="2" applyFill="1" applyBorder="1" applyAlignment="1">
      <alignment horizontal="center" vertical="center" wrapText="1"/>
    </xf>
    <xf numFmtId="0" fontId="41" fillId="4" borderId="37" xfId="2" applyFill="1" applyBorder="1" applyAlignment="1">
      <alignment horizontal="center" vertical="center" wrapText="1"/>
    </xf>
    <xf numFmtId="172" fontId="1" fillId="2" borderId="10" xfId="3" applyNumberFormat="1" applyFont="1" applyFill="1" applyBorder="1" applyAlignment="1">
      <alignment horizontal="center"/>
    </xf>
    <xf numFmtId="0" fontId="41" fillId="0" borderId="12" xfId="2" applyBorder="1" applyAlignment="1">
      <alignment horizontal="center"/>
    </xf>
    <xf numFmtId="172" fontId="1" fillId="2" borderId="27" xfId="3" applyNumberFormat="1" applyFont="1" applyFill="1" applyBorder="1" applyAlignment="1">
      <alignment horizontal="center" vertical="top" wrapText="1"/>
    </xf>
    <xf numFmtId="172" fontId="1" fillId="4" borderId="17" xfId="3" applyNumberFormat="1" applyFont="1" applyFill="1" applyBorder="1" applyAlignment="1">
      <alignment horizontal="center" vertical="center" wrapText="1"/>
    </xf>
    <xf numFmtId="172" fontId="1" fillId="4" borderId="16" xfId="3" applyNumberFormat="1" applyFont="1" applyFill="1" applyBorder="1" applyAlignment="1">
      <alignment horizontal="center" vertical="center" wrapText="1"/>
    </xf>
    <xf numFmtId="172" fontId="1" fillId="4" borderId="31" xfId="3" applyNumberFormat="1" applyFont="1" applyFill="1" applyBorder="1" applyAlignment="1">
      <alignment horizontal="center" vertical="center" wrapText="1"/>
    </xf>
    <xf numFmtId="172" fontId="1" fillId="4" borderId="10" xfId="3" applyNumberFormat="1" applyFont="1" applyFill="1" applyBorder="1" applyAlignment="1">
      <alignment horizontal="center" vertical="center" wrapText="1"/>
    </xf>
    <xf numFmtId="172" fontId="1" fillId="4" borderId="19" xfId="3" applyNumberFormat="1" applyFont="1" applyFill="1" applyBorder="1" applyAlignment="1">
      <alignment horizontal="center" vertical="center" wrapText="1"/>
    </xf>
    <xf numFmtId="172" fontId="1" fillId="4" borderId="12" xfId="3" applyNumberFormat="1" applyFont="1" applyFill="1" applyBorder="1" applyAlignment="1">
      <alignment horizontal="center" vertical="center" wrapText="1"/>
    </xf>
    <xf numFmtId="172" fontId="1" fillId="2" borderId="32" xfId="3" applyNumberFormat="1" applyFont="1" applyFill="1" applyBorder="1" applyAlignment="1">
      <alignment horizontal="center"/>
    </xf>
    <xf numFmtId="0" fontId="41" fillId="0" borderId="34" xfId="2" applyBorder="1" applyAlignment="1">
      <alignment horizontal="center"/>
    </xf>
    <xf numFmtId="172" fontId="42" fillId="2" borderId="13" xfId="3" applyNumberFormat="1" applyFont="1" applyFill="1" applyBorder="1" applyAlignment="1">
      <alignment horizontal="center" wrapText="1"/>
    </xf>
    <xf numFmtId="172" fontId="42" fillId="2" borderId="23" xfId="3" applyNumberFormat="1" applyFont="1" applyFill="1" applyBorder="1" applyAlignment="1">
      <alignment horizontal="center" wrapText="1"/>
    </xf>
    <xf numFmtId="172" fontId="1" fillId="2" borderId="17" xfId="3" applyNumberFormat="1" applyFont="1" applyFill="1" applyBorder="1" applyAlignment="1">
      <alignment horizontal="center"/>
    </xf>
    <xf numFmtId="0" fontId="41" fillId="0" borderId="16" xfId="2" applyBorder="1" applyAlignment="1"/>
    <xf numFmtId="0" fontId="41" fillId="0" borderId="31" xfId="2" applyBorder="1" applyAlignment="1"/>
    <xf numFmtId="172" fontId="1" fillId="2" borderId="17" xfId="3" applyNumberFormat="1" applyFont="1" applyFill="1" applyBorder="1" applyAlignment="1">
      <alignment horizontal="center" vertical="center" wrapText="1"/>
    </xf>
    <xf numFmtId="172" fontId="1" fillId="2" borderId="16" xfId="3" applyNumberFormat="1" applyFont="1" applyFill="1" applyBorder="1" applyAlignment="1">
      <alignment horizontal="center" vertical="center" wrapText="1"/>
    </xf>
    <xf numFmtId="172" fontId="1" fillId="2" borderId="31" xfId="3" applyNumberFormat="1" applyFont="1" applyFill="1" applyBorder="1" applyAlignment="1">
      <alignment horizontal="center" vertical="center" wrapText="1"/>
    </xf>
    <xf numFmtId="172" fontId="1" fillId="2" borderId="10" xfId="3" applyNumberFormat="1" applyFont="1" applyFill="1" applyBorder="1" applyAlignment="1">
      <alignment horizontal="center" vertical="center" wrapText="1"/>
    </xf>
    <xf numFmtId="172" fontId="1" fillId="2" borderId="19" xfId="3" applyNumberFormat="1" applyFont="1" applyFill="1" applyBorder="1" applyAlignment="1">
      <alignment horizontal="center" vertical="center" wrapText="1"/>
    </xf>
    <xf numFmtId="172" fontId="1" fillId="2" borderId="12" xfId="3" applyNumberFormat="1" applyFont="1" applyFill="1" applyBorder="1" applyAlignment="1">
      <alignment horizontal="center" vertical="center" wrapText="1"/>
    </xf>
    <xf numFmtId="0" fontId="41" fillId="0" borderId="0" xfId="2" applyAlignment="1">
      <alignment horizontal="center" vertical="center" wrapText="1"/>
    </xf>
    <xf numFmtId="0" fontId="1" fillId="2" borderId="17" xfId="3" applyFont="1" applyFill="1" applyBorder="1" applyAlignment="1">
      <alignment horizontal="center"/>
    </xf>
    <xf numFmtId="0" fontId="0" fillId="0" borderId="3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41" fillId="0" borderId="16" xfId="2" applyBorder="1" applyAlignment="1">
      <alignment horizontal="center" vertical="center" wrapText="1"/>
    </xf>
    <xf numFmtId="0" fontId="41" fillId="0" borderId="31" xfId="2" applyBorder="1" applyAlignment="1">
      <alignment horizontal="center" vertical="center" wrapText="1"/>
    </xf>
    <xf numFmtId="0" fontId="41" fillId="0" borderId="10" xfId="2" applyBorder="1" applyAlignment="1">
      <alignment horizontal="center" vertical="center" wrapText="1"/>
    </xf>
    <xf numFmtId="0" fontId="41" fillId="0" borderId="19" xfId="2" applyBorder="1" applyAlignment="1">
      <alignment horizontal="center" vertical="center" wrapText="1"/>
    </xf>
    <xf numFmtId="0" fontId="41" fillId="0" borderId="12" xfId="2" applyBorder="1" applyAlignment="1">
      <alignment horizontal="center" vertical="center" wrapText="1"/>
    </xf>
    <xf numFmtId="172" fontId="1" fillId="2" borderId="6" xfId="3" applyNumberFormat="1" applyFont="1" applyFill="1" applyBorder="1" applyAlignment="1">
      <alignment horizontal="center" vertical="center" wrapText="1"/>
    </xf>
    <xf numFmtId="0" fontId="41" fillId="0" borderId="6" xfId="2" applyBorder="1" applyAlignment="1">
      <alignment horizontal="center" vertical="center" wrapText="1"/>
    </xf>
    <xf numFmtId="0" fontId="41" fillId="0" borderId="7" xfId="2" applyBorder="1" applyAlignment="1">
      <alignment horizontal="center" vertical="center" wrapText="1"/>
    </xf>
    <xf numFmtId="172" fontId="1" fillId="4" borderId="0" xfId="3" applyNumberFormat="1" applyFont="1" applyFill="1" applyBorder="1" applyAlignment="1">
      <alignment horizontal="center" vertical="center" wrapText="1"/>
    </xf>
    <xf numFmtId="172" fontId="1" fillId="4" borderId="27" xfId="3" applyNumberFormat="1" applyFont="1" applyFill="1" applyBorder="1" applyAlignment="1">
      <alignment horizontal="center" vertical="center" wrapText="1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2" fontId="42" fillId="2" borderId="4" xfId="3" applyNumberFormat="1" applyFont="1" applyFill="1" applyBorder="1" applyAlignment="1">
      <alignment horizontal="center" wrapText="1"/>
    </xf>
    <xf numFmtId="172" fontId="74" fillId="6" borderId="7" xfId="3" applyNumberFormat="1" applyFont="1" applyFill="1" applyBorder="1" applyAlignment="1">
      <alignment horizontal="center" vertical="center" wrapText="1"/>
    </xf>
    <xf numFmtId="0" fontId="74" fillId="6" borderId="7" xfId="2" applyFont="1" applyFill="1" applyBorder="1" applyAlignment="1">
      <alignment horizontal="center" vertical="center" wrapText="1"/>
    </xf>
    <xf numFmtId="0" fontId="74" fillId="6" borderId="26" xfId="2" applyFont="1" applyFill="1" applyBorder="1" applyAlignment="1">
      <alignment horizontal="center" vertical="center" wrapText="1"/>
    </xf>
    <xf numFmtId="0" fontId="74" fillId="6" borderId="0" xfId="3" applyFont="1" applyFill="1" applyBorder="1" applyAlignment="1">
      <alignment horizontal="justify" vertical="top" wrapText="1"/>
    </xf>
    <xf numFmtId="0" fontId="74" fillId="6" borderId="0" xfId="3" applyFont="1" applyFill="1" applyBorder="1" applyAlignment="1">
      <alignment horizontal="left" vertical="top" wrapText="1"/>
    </xf>
    <xf numFmtId="0" fontId="77" fillId="6" borderId="0" xfId="0" applyFont="1" applyFill="1" applyAlignment="1">
      <alignment horizontal="left" vertical="top" wrapText="1"/>
    </xf>
    <xf numFmtId="0" fontId="74" fillId="6" borderId="26" xfId="0" applyFont="1" applyFill="1" applyBorder="1" applyAlignment="1"/>
    <xf numFmtId="0" fontId="74" fillId="6" borderId="7" xfId="3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left" vertical="center" wrapText="1"/>
    </xf>
    <xf numFmtId="172" fontId="74" fillId="6" borderId="7" xfId="3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4" fillId="6" borderId="7" xfId="3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6" fillId="6" borderId="6" xfId="3" applyFont="1" applyFill="1" applyBorder="1" applyAlignment="1">
      <alignment horizontal="center" vertical="center"/>
    </xf>
    <xf numFmtId="0" fontId="74" fillId="6" borderId="7" xfId="0" applyFont="1" applyFill="1" applyBorder="1" applyAlignment="1">
      <alignment horizontal="center" vertical="center" wrapText="1"/>
    </xf>
    <xf numFmtId="0" fontId="74" fillId="6" borderId="26" xfId="0" applyFont="1" applyFill="1" applyBorder="1" applyAlignment="1">
      <alignment horizontal="center" vertical="center" wrapText="1"/>
    </xf>
    <xf numFmtId="0" fontId="66" fillId="6" borderId="35" xfId="3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6" fillId="6" borderId="6" xfId="3" applyFont="1" applyFill="1" applyBorder="1" applyAlignment="1">
      <alignment horizontal="center" vertical="center" wrapText="1"/>
    </xf>
    <xf numFmtId="0" fontId="65" fillId="6" borderId="0" xfId="3" applyFont="1" applyFill="1" applyAlignment="1">
      <alignment horizontal="center"/>
    </xf>
    <xf numFmtId="0" fontId="66" fillId="6" borderId="0" xfId="3" applyFont="1" applyFill="1" applyAlignment="1">
      <alignment horizontal="center"/>
    </xf>
    <xf numFmtId="0" fontId="74" fillId="6" borderId="6" xfId="3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40" fillId="0" borderId="7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57" fillId="2" borderId="6" xfId="3" applyFont="1" applyFill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57" fillId="2" borderId="7" xfId="3" applyFont="1" applyFill="1" applyBorder="1" applyAlignment="1">
      <alignment horizontal="left" vertical="top" wrapText="1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7" fillId="2" borderId="6" xfId="3" applyFont="1" applyFill="1" applyBorder="1" applyAlignment="1">
      <alignment horizontal="left" wrapText="1"/>
    </xf>
    <xf numFmtId="0" fontId="57" fillId="2" borderId="7" xfId="3" applyFont="1" applyFill="1" applyBorder="1" applyAlignment="1">
      <alignment horizontal="left" wrapText="1"/>
    </xf>
    <xf numFmtId="0" fontId="74" fillId="6" borderId="9" xfId="3" applyFont="1" applyFill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74" fillId="0" borderId="6" xfId="0" applyFont="1" applyBorder="1" applyAlignment="1">
      <alignment horizontal="center" vertical="center"/>
    </xf>
    <xf numFmtId="0" fontId="74" fillId="0" borderId="7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top" wrapText="1"/>
    </xf>
    <xf numFmtId="0" fontId="74" fillId="0" borderId="7" xfId="0" applyFont="1" applyBorder="1" applyAlignment="1">
      <alignment horizontal="center" vertical="top" wrapText="1"/>
    </xf>
    <xf numFmtId="0" fontId="74" fillId="0" borderId="9" xfId="0" applyFont="1" applyBorder="1" applyAlignment="1">
      <alignment horizontal="center" vertical="top" wrapText="1"/>
    </xf>
    <xf numFmtId="0" fontId="88" fillId="6" borderId="4" xfId="3" applyFont="1" applyFill="1" applyBorder="1" applyAlignment="1">
      <alignment horizontal="left" wrapText="1"/>
    </xf>
    <xf numFmtId="0" fontId="89" fillId="0" borderId="4" xfId="0" applyFont="1" applyBorder="1" applyAlignment="1">
      <alignment wrapText="1"/>
    </xf>
    <xf numFmtId="0" fontId="0" fillId="0" borderId="4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0" fontId="74" fillId="6" borderId="6" xfId="3" applyFont="1" applyFill="1" applyBorder="1" applyAlignment="1">
      <alignment horizontal="center" vertical="top" wrapText="1"/>
    </xf>
    <xf numFmtId="0" fontId="74" fillId="6" borderId="7" xfId="3" applyFont="1" applyFill="1" applyBorder="1" applyAlignment="1">
      <alignment horizontal="center" vertical="top" wrapText="1"/>
    </xf>
    <xf numFmtId="0" fontId="74" fillId="6" borderId="9" xfId="3" applyFont="1" applyFill="1" applyBorder="1" applyAlignment="1">
      <alignment horizontal="center" vertical="top" wrapText="1"/>
    </xf>
    <xf numFmtId="0" fontId="74" fillId="6" borderId="9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3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104" fillId="6" borderId="7" xfId="3" applyFont="1" applyFill="1" applyBorder="1" applyAlignment="1">
      <alignment horizontal="left" vertical="center" wrapText="1"/>
    </xf>
    <xf numFmtId="0" fontId="104" fillId="6" borderId="26" xfId="3" applyFont="1" applyFill="1" applyBorder="1" applyAlignment="1">
      <alignment horizontal="left" vertical="center" wrapText="1"/>
    </xf>
    <xf numFmtId="172" fontId="104" fillId="6" borderId="7" xfId="3" applyNumberFormat="1" applyFont="1" applyFill="1" applyBorder="1" applyAlignment="1">
      <alignment horizontal="center" vertical="center" wrapText="1"/>
    </xf>
    <xf numFmtId="172" fontId="104" fillId="6" borderId="26" xfId="3" applyNumberFormat="1" applyFont="1" applyFill="1" applyBorder="1" applyAlignment="1">
      <alignment horizontal="center" vertical="center" wrapText="1"/>
    </xf>
  </cellXfs>
  <cellStyles count="5">
    <cellStyle name="Normal_August 98" xfId="1"/>
    <cellStyle name="Обычный" xfId="0" builtinId="0"/>
    <cellStyle name="Обычный 2" xfId="2"/>
    <cellStyle name="Обычный_Бюджет_2009(v.100908)" xfId="3"/>
    <cellStyle name="Финансовый" xfId="4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3"/>
  <sheetViews>
    <sheetView view="pageBreakPreview" zoomScale="60" zoomScaleNormal="70" workbookViewId="0">
      <selection activeCell="F169" sqref="F169"/>
    </sheetView>
  </sheetViews>
  <sheetFormatPr defaultRowHeight="12"/>
  <cols>
    <col min="1" max="1" width="66.28515625" style="65" customWidth="1"/>
    <col min="2" max="2" width="26.140625" style="13" customWidth="1"/>
    <col min="3" max="3" width="26.42578125" style="13" customWidth="1"/>
    <col min="4" max="4" width="28.28515625" style="13" customWidth="1"/>
    <col min="5" max="5" width="28.42578125" style="1" customWidth="1"/>
    <col min="6" max="6" width="26.7109375" style="1" customWidth="1"/>
    <col min="7" max="7" width="34.42578125" style="1" customWidth="1"/>
    <col min="8" max="8" width="23.85546875" style="1" customWidth="1"/>
    <col min="9" max="9" width="28" style="1" customWidth="1"/>
    <col min="10" max="10" width="32.42578125" style="1" customWidth="1"/>
    <col min="11" max="16384" width="9.140625" style="1"/>
  </cols>
  <sheetData>
    <row r="1" spans="1:14" ht="31.5" customHeight="1">
      <c r="A1" s="1305" t="s">
        <v>1134</v>
      </c>
      <c r="B1" s="1306"/>
      <c r="C1" s="3"/>
      <c r="D1" s="3"/>
    </row>
    <row r="2" spans="1:14" ht="18.75">
      <c r="A2" s="4"/>
      <c r="B2" s="5"/>
      <c r="C2" s="6"/>
      <c r="D2" s="6"/>
    </row>
    <row r="3" spans="1:14" ht="27.75" customHeight="1">
      <c r="A3" s="1307" t="s">
        <v>1135</v>
      </c>
      <c r="B3" s="1308"/>
      <c r="C3" s="7"/>
      <c r="D3" s="7"/>
    </row>
    <row r="4" spans="1:14" ht="33" customHeight="1" thickBot="1">
      <c r="A4" s="1307" t="s">
        <v>1136</v>
      </c>
      <c r="B4" s="1309"/>
      <c r="C4" s="8"/>
      <c r="D4" s="8"/>
    </row>
    <row r="5" spans="1:14" ht="105.75" customHeight="1" thickBot="1">
      <c r="A5" s="9" t="s">
        <v>1137</v>
      </c>
      <c r="B5" s="539" t="s">
        <v>424</v>
      </c>
      <c r="C5" s="539" t="s">
        <v>425</v>
      </c>
      <c r="D5" s="539" t="s">
        <v>426</v>
      </c>
      <c r="E5" s="10" t="s">
        <v>1138</v>
      </c>
      <c r="F5" s="11" t="s">
        <v>1139</v>
      </c>
      <c r="G5" s="12" t="s">
        <v>1140</v>
      </c>
      <c r="H5" s="10" t="s">
        <v>1141</v>
      </c>
      <c r="I5" s="11" t="s">
        <v>1142</v>
      </c>
      <c r="J5" s="11" t="s">
        <v>1143</v>
      </c>
      <c r="K5" s="13"/>
      <c r="L5" s="13"/>
    </row>
    <row r="6" spans="1:14" s="17" customFormat="1" ht="22.5" customHeight="1" thickBot="1">
      <c r="A6" s="1310" t="s">
        <v>1144</v>
      </c>
      <c r="B6" s="1311"/>
      <c r="C6" s="14"/>
      <c r="D6" s="14"/>
      <c r="E6" s="15"/>
      <c r="F6" s="16"/>
      <c r="G6" s="16"/>
      <c r="H6" s="16"/>
      <c r="I6" s="16"/>
      <c r="J6" s="15"/>
    </row>
    <row r="7" spans="1:14" ht="22.5" customHeight="1">
      <c r="A7" s="18" t="s">
        <v>1145</v>
      </c>
      <c r="B7" s="19"/>
      <c r="C7" s="19"/>
      <c r="D7" s="19"/>
      <c r="E7" s="20"/>
      <c r="F7" s="21"/>
      <c r="G7" s="21"/>
      <c r="H7" s="20"/>
      <c r="I7" s="21"/>
      <c r="J7" s="22"/>
    </row>
    <row r="8" spans="1:14" ht="75" customHeight="1">
      <c r="A8" s="23" t="s">
        <v>1146</v>
      </c>
      <c r="B8" s="25" t="s">
        <v>1147</v>
      </c>
      <c r="C8" s="25" t="s">
        <v>1147</v>
      </c>
      <c r="D8" s="25"/>
      <c r="E8" s="26" t="s">
        <v>1148</v>
      </c>
      <c r="F8" s="24" t="s">
        <v>1147</v>
      </c>
      <c r="G8" s="24" t="s">
        <v>1147</v>
      </c>
      <c r="H8" s="24" t="s">
        <v>1147</v>
      </c>
      <c r="J8" s="27" t="s">
        <v>1149</v>
      </c>
      <c r="K8" s="13"/>
    </row>
    <row r="9" spans="1:14" ht="96.75" customHeight="1">
      <c r="A9" s="28" t="s">
        <v>1150</v>
      </c>
      <c r="B9" s="24" t="s">
        <v>1151</v>
      </c>
      <c r="C9" s="114" t="s">
        <v>1152</v>
      </c>
      <c r="D9" s="543">
        <v>8</v>
      </c>
      <c r="E9" s="29" t="s">
        <v>1153</v>
      </c>
      <c r="F9" s="30" t="s">
        <v>1154</v>
      </c>
      <c r="G9" s="31" t="s">
        <v>1155</v>
      </c>
      <c r="H9" s="31" t="s">
        <v>1156</v>
      </c>
      <c r="I9" s="32" t="s">
        <v>1157</v>
      </c>
      <c r="J9" s="33" t="s">
        <v>1158</v>
      </c>
    </row>
    <row r="10" spans="1:14" ht="82.5" customHeight="1">
      <c r="A10" s="34" t="s">
        <v>1159</v>
      </c>
      <c r="B10" s="36"/>
      <c r="C10" s="36"/>
      <c r="D10" s="36"/>
      <c r="E10" s="37" t="s">
        <v>1160</v>
      </c>
      <c r="F10" s="38"/>
      <c r="G10" s="39" t="s">
        <v>1161</v>
      </c>
      <c r="H10" s="39"/>
      <c r="I10" s="39"/>
      <c r="J10" s="40"/>
    </row>
    <row r="11" spans="1:14" ht="65.25" customHeight="1">
      <c r="A11" s="41" t="s">
        <v>1162</v>
      </c>
      <c r="B11" s="43" t="s">
        <v>1147</v>
      </c>
      <c r="C11" s="43" t="s">
        <v>1147</v>
      </c>
      <c r="D11" s="43"/>
      <c r="E11" s="44"/>
      <c r="F11" s="45"/>
      <c r="G11" s="44"/>
      <c r="H11" s="44"/>
      <c r="I11" s="44"/>
      <c r="J11" s="46"/>
    </row>
    <row r="12" spans="1:14" ht="42" customHeight="1">
      <c r="A12" s="47" t="s">
        <v>1163</v>
      </c>
      <c r="B12" s="48" t="s">
        <v>1164</v>
      </c>
      <c r="C12" s="517" t="s">
        <v>355</v>
      </c>
      <c r="D12" s="517">
        <v>2.37</v>
      </c>
      <c r="E12" s="44" t="s">
        <v>1165</v>
      </c>
      <c r="F12" s="45"/>
      <c r="G12" s="44"/>
      <c r="H12" s="50" t="s">
        <v>1166</v>
      </c>
      <c r="I12" s="50" t="s">
        <v>1167</v>
      </c>
      <c r="J12" s="45" t="s">
        <v>1168</v>
      </c>
    </row>
    <row r="13" spans="1:14" ht="79.5" customHeight="1">
      <c r="A13" s="51" t="s">
        <v>1169</v>
      </c>
      <c r="B13" s="52" t="s">
        <v>1170</v>
      </c>
      <c r="C13" s="52" t="s">
        <v>1171</v>
      </c>
      <c r="D13" s="52">
        <v>0.06</v>
      </c>
      <c r="E13" s="54" t="s">
        <v>1165</v>
      </c>
      <c r="F13" s="45" t="s">
        <v>1172</v>
      </c>
      <c r="G13" s="55" t="s">
        <v>1173</v>
      </c>
      <c r="H13" s="54" t="s">
        <v>1174</v>
      </c>
      <c r="I13" s="50" t="s">
        <v>1175</v>
      </c>
      <c r="J13" s="56"/>
    </row>
    <row r="14" spans="1:14" ht="82.5" customHeight="1">
      <c r="A14" s="57" t="s">
        <v>1176</v>
      </c>
      <c r="B14" s="58"/>
      <c r="C14" s="59"/>
      <c r="D14" s="59"/>
      <c r="E14" s="20"/>
      <c r="F14" s="60"/>
      <c r="G14" s="20"/>
      <c r="H14" s="20"/>
      <c r="I14" s="20"/>
      <c r="J14" s="22"/>
    </row>
    <row r="15" spans="1:14" ht="35.25" customHeight="1">
      <c r="A15" s="61" t="s">
        <v>1177</v>
      </c>
      <c r="B15" s="62" t="s">
        <v>1178</v>
      </c>
      <c r="C15" s="86">
        <v>2.6</v>
      </c>
      <c r="D15" s="86">
        <v>1.6</v>
      </c>
      <c r="E15" s="33"/>
      <c r="F15" s="32"/>
      <c r="G15" s="63"/>
      <c r="H15" s="63"/>
      <c r="I15" s="63"/>
      <c r="J15" s="64"/>
      <c r="K15" s="65"/>
      <c r="L15" s="65"/>
      <c r="M15" s="65"/>
      <c r="N15" s="65"/>
    </row>
    <row r="16" spans="1:14" ht="35.25" customHeight="1">
      <c r="A16" s="66" t="s">
        <v>1179</v>
      </c>
      <c r="B16" s="67" t="s">
        <v>1147</v>
      </c>
      <c r="C16" s="78" t="s">
        <v>1147</v>
      </c>
      <c r="D16" s="78"/>
      <c r="E16" s="68"/>
      <c r="F16" s="38"/>
      <c r="G16" s="68"/>
      <c r="H16" s="68"/>
      <c r="I16" s="68"/>
      <c r="J16" s="40"/>
    </row>
    <row r="17" spans="1:10" ht="47.25" customHeight="1">
      <c r="A17" s="51" t="s">
        <v>1180</v>
      </c>
      <c r="B17" s="19"/>
      <c r="C17" s="19"/>
      <c r="D17" s="19"/>
      <c r="E17" s="20"/>
      <c r="F17" s="69"/>
      <c r="G17" s="20"/>
      <c r="H17" s="20"/>
      <c r="I17" s="20"/>
      <c r="J17" s="22"/>
    </row>
    <row r="18" spans="1:10" ht="42.75" customHeight="1">
      <c r="A18" s="23" t="s">
        <v>1181</v>
      </c>
      <c r="B18" s="25" t="s">
        <v>1182</v>
      </c>
      <c r="C18" s="25" t="s">
        <v>1182</v>
      </c>
      <c r="D18" s="25">
        <v>0</v>
      </c>
      <c r="E18" s="33"/>
      <c r="F18" s="70"/>
      <c r="G18" s="33"/>
      <c r="H18" s="33"/>
      <c r="I18" s="33"/>
      <c r="J18" s="71"/>
    </row>
    <row r="19" spans="1:10" ht="45" customHeight="1">
      <c r="A19" s="23" t="s">
        <v>1183</v>
      </c>
      <c r="B19" s="25" t="s">
        <v>1184</v>
      </c>
      <c r="C19" s="25" t="s">
        <v>1184</v>
      </c>
      <c r="D19" s="25">
        <v>0</v>
      </c>
      <c r="E19" s="33"/>
      <c r="F19" s="70"/>
      <c r="G19" s="33"/>
      <c r="H19" s="33"/>
      <c r="I19" s="33"/>
      <c r="J19" s="71"/>
    </row>
    <row r="20" spans="1:10" ht="41.25" customHeight="1">
      <c r="A20" s="23" t="s">
        <v>1185</v>
      </c>
      <c r="B20" s="25" t="s">
        <v>1147</v>
      </c>
      <c r="C20" s="25" t="s">
        <v>1147</v>
      </c>
      <c r="D20" s="25"/>
      <c r="E20" s="33"/>
      <c r="F20" s="25" t="s">
        <v>1147</v>
      </c>
      <c r="G20" s="33"/>
      <c r="H20" s="33"/>
      <c r="I20" s="33"/>
      <c r="J20" s="71"/>
    </row>
    <row r="21" spans="1:10" ht="33.75" customHeight="1">
      <c r="A21" s="23" t="s">
        <v>1186</v>
      </c>
      <c r="B21" s="25" t="s">
        <v>1147</v>
      </c>
      <c r="C21" s="25" t="s">
        <v>1147</v>
      </c>
      <c r="D21" s="25"/>
      <c r="E21" s="33"/>
      <c r="F21" s="70"/>
      <c r="G21" s="33"/>
      <c r="H21" s="33"/>
      <c r="I21" s="33"/>
      <c r="J21" s="71"/>
    </row>
    <row r="22" spans="1:10" ht="43.5" customHeight="1">
      <c r="A22" s="23" t="s">
        <v>1187</v>
      </c>
      <c r="B22" s="25" t="s">
        <v>1147</v>
      </c>
      <c r="C22" s="25" t="s">
        <v>1147</v>
      </c>
      <c r="D22" s="25"/>
      <c r="E22" s="33"/>
      <c r="F22" s="70"/>
      <c r="G22" s="33"/>
      <c r="H22" s="33"/>
      <c r="I22" s="33"/>
      <c r="J22" s="71"/>
    </row>
    <row r="23" spans="1:10" ht="41.25" customHeight="1">
      <c r="A23" s="23" t="s">
        <v>1188</v>
      </c>
      <c r="B23" s="25" t="s">
        <v>1147</v>
      </c>
      <c r="C23" s="25" t="s">
        <v>1147</v>
      </c>
      <c r="D23" s="25"/>
      <c r="E23" s="33"/>
      <c r="F23" s="70"/>
      <c r="G23" s="33"/>
      <c r="H23" s="33"/>
      <c r="I23" s="33"/>
      <c r="J23" s="71"/>
    </row>
    <row r="24" spans="1:10" ht="49.5" customHeight="1">
      <c r="A24" s="23" t="s">
        <v>1189</v>
      </c>
      <c r="B24" s="25" t="s">
        <v>1190</v>
      </c>
      <c r="C24" s="25">
        <v>45</v>
      </c>
      <c r="D24" s="25">
        <v>0</v>
      </c>
      <c r="E24" s="33"/>
      <c r="F24" s="70"/>
      <c r="G24" s="33"/>
      <c r="H24" s="33"/>
      <c r="I24" s="33"/>
      <c r="J24" s="71"/>
    </row>
    <row r="25" spans="1:10" ht="60.75" customHeight="1">
      <c r="A25" s="23" t="s">
        <v>1191</v>
      </c>
      <c r="B25" s="25" t="s">
        <v>1192</v>
      </c>
      <c r="C25" s="25">
        <v>40</v>
      </c>
      <c r="D25" s="25">
        <v>0</v>
      </c>
      <c r="E25" s="33"/>
      <c r="F25" s="72" t="s">
        <v>1193</v>
      </c>
      <c r="G25" s="33"/>
      <c r="H25" s="33"/>
      <c r="I25" s="33"/>
      <c r="J25" s="71"/>
    </row>
    <row r="26" spans="1:10" ht="43.5" customHeight="1">
      <c r="A26" s="73" t="s">
        <v>1194</v>
      </c>
      <c r="B26" s="43" t="s">
        <v>1195</v>
      </c>
      <c r="C26" s="43">
        <v>50</v>
      </c>
      <c r="D26" s="43">
        <v>0</v>
      </c>
      <c r="E26" s="68"/>
      <c r="F26" s="74" t="s">
        <v>1196</v>
      </c>
      <c r="G26" s="68"/>
      <c r="H26" s="68"/>
      <c r="I26" s="68"/>
      <c r="J26" s="40"/>
    </row>
    <row r="27" spans="1:10" ht="42.75" customHeight="1">
      <c r="A27" s="18" t="s">
        <v>1197</v>
      </c>
      <c r="B27" s="75"/>
      <c r="C27" s="75"/>
      <c r="D27" s="76"/>
      <c r="E27" s="33"/>
      <c r="F27" s="60"/>
      <c r="G27" s="20"/>
      <c r="H27" s="20"/>
      <c r="I27" s="20"/>
      <c r="J27" s="20"/>
    </row>
    <row r="28" spans="1:10" ht="45" customHeight="1">
      <c r="A28" s="23" t="s">
        <v>1198</v>
      </c>
      <c r="B28" s="24" t="s">
        <v>1199</v>
      </c>
      <c r="C28" s="77">
        <v>10</v>
      </c>
      <c r="D28" s="77">
        <v>2.2200000000000002</v>
      </c>
      <c r="E28" s="33" t="s">
        <v>1200</v>
      </c>
      <c r="F28" s="298" t="s">
        <v>1201</v>
      </c>
      <c r="G28" s="30" t="s">
        <v>1202</v>
      </c>
      <c r="H28" s="33" t="s">
        <v>1203</v>
      </c>
      <c r="I28" s="33"/>
      <c r="J28" s="30" t="s">
        <v>1204</v>
      </c>
    </row>
    <row r="29" spans="1:10" ht="45" customHeight="1">
      <c r="A29" s="73" t="s">
        <v>1205</v>
      </c>
      <c r="B29" s="78" t="s">
        <v>1206</v>
      </c>
      <c r="C29" s="79"/>
      <c r="D29" s="80"/>
      <c r="E29" s="68"/>
      <c r="F29" s="38"/>
      <c r="G29" s="81"/>
      <c r="H29" s="68"/>
      <c r="I29" s="68"/>
      <c r="J29" s="81" t="s">
        <v>1207</v>
      </c>
    </row>
    <row r="30" spans="1:10" ht="46.5" customHeight="1">
      <c r="A30" s="82" t="s">
        <v>1208</v>
      </c>
      <c r="B30" s="52" t="s">
        <v>1209</v>
      </c>
      <c r="C30" s="555">
        <v>17</v>
      </c>
      <c r="D30" s="555">
        <v>2</v>
      </c>
      <c r="E30" s="44" t="s">
        <v>1210</v>
      </c>
      <c r="F30" s="45"/>
      <c r="G30" s="55" t="s">
        <v>1211</v>
      </c>
      <c r="H30" s="44"/>
      <c r="I30" s="44"/>
      <c r="J30" s="81" t="s">
        <v>1212</v>
      </c>
    </row>
    <row r="31" spans="1:10" ht="65.25" customHeight="1">
      <c r="A31" s="18" t="s">
        <v>1213</v>
      </c>
      <c r="B31" s="84"/>
      <c r="C31" s="547"/>
      <c r="D31" s="53"/>
      <c r="E31" s="33"/>
      <c r="F31" s="60"/>
      <c r="G31" s="85"/>
      <c r="H31" s="20"/>
      <c r="I31" s="20"/>
      <c r="J31" s="22"/>
    </row>
    <row r="32" spans="1:10" ht="83.25" customHeight="1">
      <c r="A32" s="1301" t="s">
        <v>1214</v>
      </c>
      <c r="B32" s="86" t="s">
        <v>1215</v>
      </c>
      <c r="C32" s="548" t="s">
        <v>345</v>
      </c>
      <c r="D32" s="87"/>
      <c r="E32" s="33"/>
      <c r="F32" s="32"/>
      <c r="G32" s="30"/>
      <c r="H32" s="33"/>
      <c r="I32" s="33"/>
      <c r="J32" s="71"/>
    </row>
    <row r="33" spans="1:10" ht="60.75" customHeight="1">
      <c r="A33" s="1301"/>
      <c r="B33" s="88" t="s">
        <v>1216</v>
      </c>
      <c r="C33" s="549"/>
      <c r="D33" s="89"/>
      <c r="E33" s="33"/>
      <c r="F33" s="32"/>
      <c r="G33" s="30"/>
      <c r="H33" s="33"/>
      <c r="I33" s="33"/>
      <c r="J33" s="71"/>
    </row>
    <row r="34" spans="1:10" ht="48" customHeight="1">
      <c r="A34" s="1302" t="s">
        <v>1217</v>
      </c>
      <c r="B34" s="24" t="s">
        <v>1218</v>
      </c>
      <c r="C34" s="349"/>
      <c r="D34" s="62"/>
      <c r="E34" s="33"/>
      <c r="F34" s="32"/>
      <c r="G34" s="30"/>
      <c r="H34" s="33"/>
      <c r="I34" s="33"/>
      <c r="J34" s="71"/>
    </row>
    <row r="35" spans="1:10" ht="63.75" customHeight="1">
      <c r="A35" s="1303"/>
      <c r="B35" s="35" t="s">
        <v>1219</v>
      </c>
      <c r="C35" s="550"/>
      <c r="D35" s="87"/>
      <c r="E35" s="33"/>
      <c r="F35" s="38"/>
      <c r="G35" s="81"/>
      <c r="H35" s="68"/>
      <c r="I35" s="68"/>
      <c r="J35" s="40"/>
    </row>
    <row r="36" spans="1:10" ht="81" customHeight="1">
      <c r="A36" s="92" t="s">
        <v>1220</v>
      </c>
      <c r="B36" s="93" t="s">
        <v>1221</v>
      </c>
      <c r="C36" s="45" t="s">
        <v>1222</v>
      </c>
      <c r="D36" s="544">
        <v>3.56</v>
      </c>
      <c r="E36" s="94" t="s">
        <v>1223</v>
      </c>
      <c r="F36" s="45" t="s">
        <v>1224</v>
      </c>
      <c r="G36" s="55"/>
      <c r="H36" s="44"/>
      <c r="I36" s="44"/>
      <c r="J36" s="55" t="s">
        <v>1168</v>
      </c>
    </row>
    <row r="37" spans="1:10" ht="48.75" customHeight="1">
      <c r="A37" s="1253" t="s">
        <v>1225</v>
      </c>
      <c r="B37" s="1254"/>
      <c r="C37" s="551"/>
      <c r="D37" s="556"/>
      <c r="E37" s="96"/>
      <c r="F37" s="97"/>
      <c r="G37" s="98"/>
      <c r="H37" s="99"/>
      <c r="I37" s="99"/>
      <c r="J37" s="100"/>
    </row>
    <row r="38" spans="1:10" ht="108" customHeight="1">
      <c r="A38" s="18" t="s">
        <v>1226</v>
      </c>
      <c r="B38" s="84"/>
      <c r="C38" s="552"/>
      <c r="D38" s="53"/>
      <c r="E38" s="33"/>
      <c r="F38" s="32"/>
      <c r="G38" s="85"/>
      <c r="H38" s="20"/>
      <c r="I38" s="20"/>
      <c r="J38" s="22"/>
    </row>
    <row r="39" spans="1:10" ht="83.25" customHeight="1">
      <c r="A39" s="1304" t="s">
        <v>1227</v>
      </c>
      <c r="B39" s="24" t="s">
        <v>1228</v>
      </c>
      <c r="C39" s="553" t="s">
        <v>345</v>
      </c>
      <c r="D39" s="102"/>
      <c r="E39" s="33"/>
      <c r="F39" s="32"/>
      <c r="G39" s="30"/>
      <c r="H39" s="33"/>
      <c r="I39" s="33"/>
      <c r="J39" s="71"/>
    </row>
    <row r="40" spans="1:10" ht="107.25" customHeight="1">
      <c r="A40" s="1304"/>
      <c r="B40" s="86" t="s">
        <v>1229</v>
      </c>
      <c r="C40" s="554"/>
      <c r="D40" s="102"/>
      <c r="E40" s="33"/>
      <c r="F40" s="32"/>
      <c r="G40" s="30"/>
      <c r="H40" s="33"/>
      <c r="I40" s="33"/>
      <c r="J40" s="71"/>
    </row>
    <row r="41" spans="1:10" ht="101.25" customHeight="1">
      <c r="A41" s="1304"/>
      <c r="B41" s="24" t="s">
        <v>1230</v>
      </c>
      <c r="C41" s="101"/>
      <c r="D41" s="545"/>
      <c r="E41" s="33"/>
      <c r="F41" s="32"/>
      <c r="G41" s="30"/>
      <c r="H41" s="33"/>
      <c r="I41" s="33"/>
      <c r="J41" s="71"/>
    </row>
    <row r="42" spans="1:10" ht="115.5" customHeight="1">
      <c r="A42" s="1304" t="s">
        <v>1231</v>
      </c>
      <c r="B42" s="24" t="s">
        <v>1232</v>
      </c>
      <c r="C42" s="24"/>
      <c r="D42" s="62"/>
      <c r="E42" s="33"/>
      <c r="F42" s="32"/>
      <c r="G42" s="30"/>
      <c r="H42" s="33"/>
      <c r="I42" s="33"/>
      <c r="J42" s="71"/>
    </row>
    <row r="43" spans="1:10" ht="105.75" customHeight="1">
      <c r="A43" s="1304"/>
      <c r="B43" s="86" t="s">
        <v>1233</v>
      </c>
      <c r="C43" s="510" t="s">
        <v>345</v>
      </c>
      <c r="D43" s="87"/>
      <c r="E43" s="33"/>
      <c r="F43" s="32"/>
      <c r="G43" s="30"/>
      <c r="H43" s="33"/>
      <c r="I43" s="33"/>
      <c r="J43" s="71"/>
    </row>
    <row r="44" spans="1:10" ht="102.75" customHeight="1">
      <c r="A44" s="1312"/>
      <c r="B44" s="78" t="s">
        <v>1234</v>
      </c>
      <c r="C44" s="24"/>
      <c r="D44" s="62"/>
      <c r="E44" s="33"/>
      <c r="F44" s="38"/>
      <c r="G44" s="81"/>
      <c r="H44" s="68"/>
      <c r="I44" s="68"/>
      <c r="J44" s="40"/>
    </row>
    <row r="45" spans="1:10" ht="45" customHeight="1">
      <c r="A45" s="47" t="s">
        <v>1235</v>
      </c>
      <c r="B45" s="105" t="s">
        <v>1147</v>
      </c>
      <c r="C45" s="52"/>
      <c r="D45" s="83"/>
      <c r="E45" s="44"/>
      <c r="F45" s="45"/>
      <c r="G45" s="55"/>
      <c r="H45" s="44"/>
      <c r="I45" s="44"/>
      <c r="J45" s="46"/>
    </row>
    <row r="46" spans="1:10" ht="78.75" customHeight="1">
      <c r="A46" s="92" t="s">
        <v>1236</v>
      </c>
      <c r="B46" s="52" t="s">
        <v>1237</v>
      </c>
      <c r="C46" s="52"/>
      <c r="D46" s="83"/>
      <c r="E46" s="44"/>
      <c r="F46" s="45"/>
      <c r="G46" s="55" t="s">
        <v>1238</v>
      </c>
      <c r="H46" s="44"/>
      <c r="I46" s="44"/>
      <c r="J46" s="46"/>
    </row>
    <row r="47" spans="1:10" ht="162" customHeight="1">
      <c r="A47" s="51" t="s">
        <v>1239</v>
      </c>
      <c r="B47" s="24" t="s">
        <v>1240</v>
      </c>
      <c r="C47" s="93"/>
      <c r="D47" s="546"/>
      <c r="E47" s="44"/>
      <c r="F47" s="45"/>
      <c r="G47" s="55"/>
      <c r="H47" s="44"/>
      <c r="I47" s="44"/>
      <c r="J47" s="46"/>
    </row>
    <row r="48" spans="1:10" ht="100.5" customHeight="1">
      <c r="A48" s="51" t="s">
        <v>1241</v>
      </c>
      <c r="B48" s="84"/>
      <c r="C48" s="562" t="s">
        <v>1242</v>
      </c>
      <c r="D48" s="107"/>
      <c r="E48" s="33"/>
      <c r="F48" s="60"/>
      <c r="G48" s="85"/>
      <c r="H48" s="20"/>
      <c r="I48" s="20"/>
      <c r="J48" s="22"/>
    </row>
    <row r="49" spans="1:11" ht="111" customHeight="1">
      <c r="A49" s="108" t="s">
        <v>1243</v>
      </c>
      <c r="B49" s="109" t="s">
        <v>1244</v>
      </c>
      <c r="C49" s="563" t="s">
        <v>445</v>
      </c>
      <c r="D49" s="110"/>
      <c r="E49" s="27"/>
      <c r="F49" s="32"/>
      <c r="G49" s="30"/>
      <c r="H49" s="33"/>
      <c r="I49" s="33"/>
      <c r="J49" s="71"/>
    </row>
    <row r="50" spans="1:11" ht="168" customHeight="1">
      <c r="A50" s="111" t="s">
        <v>1245</v>
      </c>
      <c r="B50" s="112" t="s">
        <v>1246</v>
      </c>
      <c r="C50" s="113"/>
      <c r="D50" s="113"/>
      <c r="E50" s="33"/>
      <c r="F50" s="32"/>
      <c r="G50" s="30"/>
      <c r="H50" s="33"/>
      <c r="I50" s="33"/>
      <c r="J50" s="71"/>
    </row>
    <row r="51" spans="1:11" ht="97.5" customHeight="1">
      <c r="A51" s="23" t="s">
        <v>1247</v>
      </c>
      <c r="B51" s="114" t="s">
        <v>1248</v>
      </c>
      <c r="C51" s="115"/>
      <c r="D51" s="115"/>
      <c r="E51" s="33"/>
      <c r="F51" s="32"/>
      <c r="G51" s="30"/>
      <c r="H51" s="33"/>
      <c r="I51" s="33"/>
      <c r="J51" s="71"/>
    </row>
    <row r="52" spans="1:11" ht="140.25" customHeight="1">
      <c r="A52" s="34" t="s">
        <v>1249</v>
      </c>
      <c r="B52" s="116" t="s">
        <v>1250</v>
      </c>
      <c r="C52" s="117"/>
      <c r="D52" s="117"/>
      <c r="E52" s="33"/>
      <c r="F52" s="32"/>
      <c r="G52" s="81"/>
      <c r="H52" s="68"/>
      <c r="I52" s="68"/>
      <c r="J52" s="40"/>
    </row>
    <row r="53" spans="1:11" ht="69.75" customHeight="1">
      <c r="A53" s="118" t="s">
        <v>1251</v>
      </c>
      <c r="B53" s="43" t="s">
        <v>1252</v>
      </c>
      <c r="C53" s="93"/>
      <c r="D53" s="93"/>
      <c r="E53" s="44"/>
      <c r="F53" s="45"/>
      <c r="G53" s="55"/>
      <c r="H53" s="44"/>
      <c r="I53" s="44"/>
      <c r="J53" s="46"/>
    </row>
    <row r="54" spans="1:11" ht="60" customHeight="1">
      <c r="A54" s="18" t="s">
        <v>1253</v>
      </c>
      <c r="B54" s="120"/>
      <c r="C54" s="121"/>
      <c r="D54" s="540"/>
      <c r="E54" s="33"/>
      <c r="F54" s="32"/>
      <c r="G54" s="85"/>
      <c r="H54" s="20"/>
      <c r="I54" s="122" t="s">
        <v>1254</v>
      </c>
      <c r="J54" s="123"/>
      <c r="K54" s="13"/>
    </row>
    <row r="55" spans="1:11" ht="56.25" customHeight="1">
      <c r="A55" s="23" t="s">
        <v>1255</v>
      </c>
      <c r="B55" s="25" t="s">
        <v>1147</v>
      </c>
      <c r="C55" s="25"/>
      <c r="D55" s="25"/>
      <c r="E55" s="124" t="s">
        <v>1256</v>
      </c>
      <c r="F55" s="32" t="s">
        <v>1257</v>
      </c>
      <c r="G55" s="30"/>
      <c r="H55" s="124" t="s">
        <v>1258</v>
      </c>
      <c r="I55" s="33"/>
      <c r="J55" s="71"/>
    </row>
    <row r="56" spans="1:11" ht="90.75" customHeight="1">
      <c r="A56" s="23" t="s">
        <v>1259</v>
      </c>
      <c r="B56" s="43" t="s">
        <v>1260</v>
      </c>
      <c r="C56" s="43" t="s">
        <v>427</v>
      </c>
      <c r="D56" s="125"/>
      <c r="E56" s="126" t="s">
        <v>1195</v>
      </c>
      <c r="F56" s="32"/>
      <c r="G56" s="81"/>
      <c r="H56" s="68"/>
      <c r="I56" s="68"/>
      <c r="J56" s="40"/>
    </row>
    <row r="57" spans="1:11" ht="120" customHeight="1">
      <c r="A57" s="127" t="s">
        <v>1261</v>
      </c>
      <c r="B57" s="128" t="s">
        <v>1262</v>
      </c>
      <c r="C57" s="558" t="s">
        <v>1195</v>
      </c>
      <c r="D57" s="129"/>
      <c r="E57" s="567" t="s">
        <v>1263</v>
      </c>
      <c r="F57" s="60"/>
      <c r="G57" s="85"/>
      <c r="H57" s="20"/>
      <c r="I57" s="20"/>
      <c r="J57" s="22"/>
    </row>
    <row r="58" spans="1:11" ht="80.25" customHeight="1">
      <c r="A58" s="18"/>
      <c r="B58" s="130" t="s">
        <v>1264</v>
      </c>
      <c r="C58" s="129"/>
      <c r="D58" s="129"/>
      <c r="E58" s="27"/>
      <c r="F58" s="32"/>
      <c r="G58" s="30"/>
      <c r="H58" s="33"/>
      <c r="I58" s="33"/>
      <c r="J58" s="71"/>
    </row>
    <row r="59" spans="1:11" ht="105" customHeight="1">
      <c r="A59" s="132"/>
      <c r="B59" s="133" t="s">
        <v>1265</v>
      </c>
      <c r="C59" s="134"/>
      <c r="D59" s="134"/>
      <c r="E59" s="33"/>
      <c r="F59" s="38"/>
      <c r="G59" s="81"/>
      <c r="H59" s="68"/>
      <c r="I59" s="68"/>
      <c r="J59" s="40"/>
    </row>
    <row r="60" spans="1:11" ht="129.75" customHeight="1">
      <c r="A60" s="127" t="s">
        <v>1266</v>
      </c>
      <c r="B60" s="128" t="s">
        <v>1267</v>
      </c>
      <c r="C60" s="559" t="s">
        <v>444</v>
      </c>
      <c r="D60" s="135"/>
      <c r="E60" s="122"/>
      <c r="F60" s="60"/>
      <c r="G60" s="85"/>
      <c r="H60" s="20"/>
      <c r="I60" s="20"/>
      <c r="J60" s="22"/>
    </row>
    <row r="61" spans="1:11" ht="102" customHeight="1">
      <c r="A61" s="18"/>
      <c r="B61" s="130" t="s">
        <v>1268</v>
      </c>
      <c r="C61" s="131"/>
      <c r="D61" s="131"/>
      <c r="E61" s="27"/>
      <c r="F61" s="32"/>
      <c r="G61" s="30"/>
      <c r="H61" s="33"/>
      <c r="I61" s="33"/>
      <c r="J61" s="71"/>
    </row>
    <row r="62" spans="1:11" ht="109.5" customHeight="1">
      <c r="A62" s="18"/>
      <c r="B62" s="133" t="s">
        <v>1269</v>
      </c>
      <c r="C62" s="134"/>
      <c r="D62" s="134"/>
      <c r="E62" s="33"/>
      <c r="F62" s="38"/>
      <c r="G62" s="81"/>
      <c r="H62" s="68"/>
      <c r="I62" s="68"/>
      <c r="J62" s="40"/>
    </row>
    <row r="63" spans="1:11" ht="69.75" customHeight="1">
      <c r="A63" s="92" t="s">
        <v>1270</v>
      </c>
      <c r="B63" s="52" t="s">
        <v>1271</v>
      </c>
      <c r="C63" s="52" t="s">
        <v>1271</v>
      </c>
      <c r="D63" s="52">
        <v>0</v>
      </c>
      <c r="E63" s="44"/>
      <c r="F63" s="45" t="s">
        <v>1272</v>
      </c>
      <c r="G63" s="55" t="s">
        <v>1273</v>
      </c>
      <c r="H63" s="44"/>
      <c r="I63" s="44"/>
      <c r="J63" s="136">
        <v>0.1</v>
      </c>
    </row>
    <row r="64" spans="1:11" ht="47.25" customHeight="1">
      <c r="A64" s="1253" t="s">
        <v>1274</v>
      </c>
      <c r="B64" s="1313"/>
      <c r="C64" s="137"/>
      <c r="D64" s="137"/>
      <c r="E64" s="96"/>
      <c r="F64" s="138"/>
      <c r="G64" s="98"/>
      <c r="H64" s="99"/>
      <c r="I64" s="99"/>
      <c r="J64" s="100"/>
    </row>
    <row r="65" spans="1:11" ht="57.75" customHeight="1">
      <c r="A65" s="82" t="s">
        <v>1275</v>
      </c>
      <c r="B65" s="139" t="s">
        <v>1276</v>
      </c>
      <c r="C65" s="139" t="s">
        <v>1276</v>
      </c>
      <c r="D65" s="151">
        <v>0</v>
      </c>
      <c r="E65" s="141" t="s">
        <v>1276</v>
      </c>
      <c r="F65" s="94"/>
      <c r="G65" s="55" t="s">
        <v>1277</v>
      </c>
      <c r="H65" s="44"/>
      <c r="I65" s="44" t="s">
        <v>1278</v>
      </c>
      <c r="J65" s="136">
        <v>0.02</v>
      </c>
    </row>
    <row r="66" spans="1:11" ht="54" customHeight="1">
      <c r="A66" s="82" t="s">
        <v>1279</v>
      </c>
      <c r="B66" s="142" t="s">
        <v>1280</v>
      </c>
      <c r="C66" s="142" t="s">
        <v>1280</v>
      </c>
      <c r="D66" s="142">
        <v>0</v>
      </c>
      <c r="E66" s="143" t="s">
        <v>1276</v>
      </c>
      <c r="F66" s="45"/>
      <c r="G66" s="55"/>
      <c r="H66" s="44"/>
      <c r="I66" s="44"/>
      <c r="J66" s="46"/>
    </row>
    <row r="67" spans="1:11" ht="55.5" customHeight="1">
      <c r="A67" s="18" t="s">
        <v>1281</v>
      </c>
      <c r="B67" s="139" t="s">
        <v>1280</v>
      </c>
      <c r="C67" s="142" t="s">
        <v>1280</v>
      </c>
      <c r="D67" s="142">
        <v>0</v>
      </c>
      <c r="E67" s="143" t="s">
        <v>1280</v>
      </c>
      <c r="F67" s="45"/>
      <c r="G67" s="144"/>
      <c r="H67" s="44"/>
      <c r="I67" s="44"/>
      <c r="J67" s="46"/>
    </row>
    <row r="68" spans="1:11" ht="60" customHeight="1">
      <c r="A68" s="57" t="s">
        <v>1282</v>
      </c>
      <c r="B68" s="139" t="s">
        <v>1283</v>
      </c>
      <c r="C68" s="142" t="s">
        <v>1280</v>
      </c>
      <c r="D68" s="538">
        <v>0</v>
      </c>
      <c r="E68" s="44"/>
      <c r="F68" s="94" t="s">
        <v>1284</v>
      </c>
      <c r="G68" s="55"/>
      <c r="H68" s="122" t="s">
        <v>1285</v>
      </c>
      <c r="I68" s="50"/>
      <c r="J68" s="46"/>
    </row>
    <row r="69" spans="1:11" ht="64.5" customHeight="1">
      <c r="A69" s="51" t="s">
        <v>1286</v>
      </c>
      <c r="B69" s="139" t="s">
        <v>1283</v>
      </c>
      <c r="C69" s="142" t="s">
        <v>1280</v>
      </c>
      <c r="D69" s="103">
        <v>0</v>
      </c>
      <c r="E69" s="33"/>
      <c r="F69" s="94" t="s">
        <v>1287</v>
      </c>
      <c r="G69" s="55"/>
      <c r="H69" s="44"/>
      <c r="I69" s="44"/>
      <c r="J69" s="46"/>
    </row>
    <row r="70" spans="1:11" ht="66" customHeight="1">
      <c r="A70" s="51" t="s">
        <v>1288</v>
      </c>
      <c r="B70" s="139" t="s">
        <v>1289</v>
      </c>
      <c r="C70" s="145" t="s">
        <v>1289</v>
      </c>
      <c r="D70" s="145">
        <v>0</v>
      </c>
      <c r="E70" s="146" t="s">
        <v>1290</v>
      </c>
      <c r="F70" s="147" t="s">
        <v>1291</v>
      </c>
      <c r="G70" s="55"/>
      <c r="H70" s="44"/>
      <c r="I70" s="44"/>
      <c r="J70" s="46"/>
    </row>
    <row r="71" spans="1:11" ht="38.25" customHeight="1">
      <c r="A71" s="51" t="s">
        <v>1292</v>
      </c>
      <c r="B71" s="148"/>
      <c r="C71" s="149"/>
      <c r="D71" s="149"/>
      <c r="E71" s="33"/>
      <c r="F71" s="60"/>
      <c r="H71" s="122" t="s">
        <v>1294</v>
      </c>
      <c r="I71" s="122" t="s">
        <v>1295</v>
      </c>
      <c r="J71" s="22"/>
    </row>
    <row r="72" spans="1:11" ht="58.5" customHeight="1">
      <c r="A72" s="23" t="s">
        <v>1296</v>
      </c>
      <c r="B72" s="103" t="s">
        <v>1297</v>
      </c>
      <c r="C72" s="103" t="s">
        <v>1297</v>
      </c>
      <c r="D72" s="103">
        <v>0</v>
      </c>
      <c r="E72" s="150" t="s">
        <v>1297</v>
      </c>
      <c r="F72" s="147" t="s">
        <v>1298</v>
      </c>
      <c r="G72" s="30"/>
      <c r="H72" s="33"/>
      <c r="I72" s="33"/>
      <c r="J72" s="71"/>
    </row>
    <row r="73" spans="1:11" ht="61.5" customHeight="1">
      <c r="A73" s="23" t="s">
        <v>1299</v>
      </c>
      <c r="B73" s="103" t="s">
        <v>1276</v>
      </c>
      <c r="C73" s="103" t="s">
        <v>1276</v>
      </c>
      <c r="D73" s="103">
        <v>0</v>
      </c>
      <c r="E73" s="150" t="s">
        <v>1297</v>
      </c>
      <c r="F73" s="32"/>
      <c r="G73" s="30"/>
      <c r="H73" s="33"/>
      <c r="I73" s="33"/>
      <c r="J73" s="71"/>
    </row>
    <row r="74" spans="1:11" ht="63" customHeight="1">
      <c r="A74" s="23" t="s">
        <v>1300</v>
      </c>
      <c r="B74" s="103" t="s">
        <v>1276</v>
      </c>
      <c r="C74" s="103" t="s">
        <v>1276</v>
      </c>
      <c r="D74" s="103">
        <v>0</v>
      </c>
      <c r="E74" s="150" t="s">
        <v>1276</v>
      </c>
      <c r="F74" s="32"/>
      <c r="G74" s="30"/>
      <c r="H74" s="33"/>
      <c r="I74" s="33"/>
      <c r="J74" s="71"/>
      <c r="K74" s="1" t="s">
        <v>1301</v>
      </c>
    </row>
    <row r="75" spans="1:11" ht="60.75" customHeight="1">
      <c r="A75" s="23" t="s">
        <v>1302</v>
      </c>
      <c r="B75" s="103" t="s">
        <v>1276</v>
      </c>
      <c r="C75" s="103" t="s">
        <v>1276</v>
      </c>
      <c r="D75" s="103">
        <v>0</v>
      </c>
      <c r="E75" s="33"/>
      <c r="F75" s="32"/>
      <c r="G75" s="30"/>
      <c r="H75" s="33"/>
      <c r="I75" s="33"/>
      <c r="J75" s="71"/>
    </row>
    <row r="76" spans="1:11" ht="14.25" hidden="1" customHeight="1">
      <c r="A76" s="108"/>
      <c r="B76" s="151"/>
      <c r="C76" s="104"/>
      <c r="D76" s="104"/>
      <c r="E76" s="33"/>
      <c r="F76" s="32"/>
      <c r="G76" s="30"/>
      <c r="H76" s="33"/>
      <c r="I76" s="33"/>
      <c r="J76" s="71"/>
    </row>
    <row r="77" spans="1:11" ht="15" hidden="1" customHeight="1">
      <c r="A77" s="108"/>
      <c r="B77" s="152"/>
      <c r="C77" s="153"/>
      <c r="D77" s="153"/>
      <c r="E77" s="33"/>
      <c r="F77" s="32"/>
      <c r="G77" s="30"/>
      <c r="H77" s="33"/>
      <c r="I77" s="33"/>
      <c r="J77" s="71"/>
    </row>
    <row r="78" spans="1:11" ht="18.75" hidden="1" customHeight="1">
      <c r="A78" s="108"/>
      <c r="B78" s="151"/>
      <c r="C78" s="104"/>
      <c r="D78" s="104"/>
      <c r="E78" s="33"/>
      <c r="F78" s="32"/>
      <c r="G78" s="30"/>
      <c r="H78" s="33"/>
      <c r="I78" s="33"/>
      <c r="J78" s="71"/>
    </row>
    <row r="79" spans="1:11" ht="18.75" hidden="1" customHeight="1">
      <c r="A79" s="108"/>
      <c r="B79" s="151"/>
      <c r="C79" s="104"/>
      <c r="D79" s="104"/>
      <c r="E79" s="33"/>
      <c r="F79" s="32"/>
      <c r="G79" s="30"/>
      <c r="H79" s="33"/>
      <c r="I79" s="33"/>
      <c r="J79" s="71"/>
    </row>
    <row r="80" spans="1:11" ht="49.5" hidden="1" customHeight="1">
      <c r="A80" s="108"/>
      <c r="B80" s="151"/>
      <c r="C80" s="104"/>
      <c r="D80" s="104"/>
      <c r="E80" s="33"/>
      <c r="F80" s="32"/>
      <c r="G80" s="30"/>
      <c r="H80" s="33"/>
      <c r="I80" s="33"/>
      <c r="J80" s="71"/>
    </row>
    <row r="81" spans="1:10" ht="21.75" hidden="1" customHeight="1">
      <c r="A81" s="108"/>
      <c r="B81" s="151"/>
      <c r="C81" s="104"/>
      <c r="D81" s="104"/>
      <c r="E81" s="33"/>
      <c r="F81" s="32"/>
      <c r="G81" s="30"/>
      <c r="H81" s="33"/>
      <c r="I81" s="33"/>
      <c r="J81" s="71"/>
    </row>
    <row r="82" spans="1:10" ht="21.75" hidden="1" customHeight="1">
      <c r="A82" s="108"/>
      <c r="B82" s="151"/>
      <c r="C82" s="104"/>
      <c r="D82" s="104"/>
      <c r="E82" s="33"/>
      <c r="F82" s="32"/>
      <c r="G82" s="30"/>
      <c r="H82" s="33"/>
      <c r="I82" s="33"/>
      <c r="J82" s="71"/>
    </row>
    <row r="83" spans="1:10" ht="16.5" hidden="1" customHeight="1">
      <c r="A83" s="108"/>
      <c r="B83" s="151"/>
      <c r="C83" s="104"/>
      <c r="D83" s="104"/>
      <c r="E83" s="33"/>
      <c r="F83" s="32"/>
      <c r="G83" s="30"/>
      <c r="H83" s="33"/>
      <c r="I83" s="33"/>
      <c r="J83" s="71"/>
    </row>
    <row r="84" spans="1:10" ht="18.75" hidden="1" customHeight="1">
      <c r="A84" s="108"/>
      <c r="B84" s="151"/>
      <c r="C84" s="104"/>
      <c r="D84" s="104"/>
      <c r="E84" s="33"/>
      <c r="F84" s="32"/>
      <c r="G84" s="30"/>
      <c r="H84" s="33"/>
      <c r="I84" s="33"/>
      <c r="J84" s="71"/>
    </row>
    <row r="85" spans="1:10" ht="19.5" hidden="1" customHeight="1">
      <c r="A85" s="108"/>
      <c r="B85" s="151"/>
      <c r="C85" s="104"/>
      <c r="D85" s="104"/>
      <c r="E85" s="33"/>
      <c r="F85" s="32"/>
      <c r="G85" s="30"/>
      <c r="H85" s="33"/>
      <c r="I85" s="33"/>
      <c r="J85" s="71"/>
    </row>
    <row r="86" spans="1:10" ht="20.25" hidden="1" customHeight="1">
      <c r="A86" s="23" t="s">
        <v>1303</v>
      </c>
      <c r="B86" s="103" t="s">
        <v>1276</v>
      </c>
      <c r="C86" s="25"/>
      <c r="D86" s="25"/>
      <c r="E86" s="33"/>
      <c r="F86" s="32"/>
      <c r="G86" s="30"/>
      <c r="H86" s="33"/>
      <c r="I86" s="33"/>
      <c r="J86" s="71"/>
    </row>
    <row r="87" spans="1:10" ht="17.25" hidden="1" customHeight="1">
      <c r="A87" s="23" t="s">
        <v>1304</v>
      </c>
      <c r="B87" s="103" t="s">
        <v>1276</v>
      </c>
      <c r="C87" s="25"/>
      <c r="D87" s="25"/>
      <c r="E87" s="33"/>
      <c r="F87" s="32"/>
      <c r="G87" s="30"/>
      <c r="H87" s="33"/>
      <c r="I87" s="33"/>
      <c r="J87" s="71"/>
    </row>
    <row r="88" spans="1:10" ht="20.25" hidden="1" customHeight="1">
      <c r="A88" s="23" t="s">
        <v>1305</v>
      </c>
      <c r="B88" s="103" t="s">
        <v>1276</v>
      </c>
      <c r="C88" s="25"/>
      <c r="D88" s="25"/>
      <c r="E88" s="33"/>
      <c r="F88" s="32"/>
      <c r="G88" s="30"/>
      <c r="H88" s="33"/>
      <c r="I88" s="33"/>
      <c r="J88" s="71"/>
    </row>
    <row r="89" spans="1:10" ht="63" customHeight="1">
      <c r="A89" s="23" t="s">
        <v>1306</v>
      </c>
      <c r="B89" s="103" t="s">
        <v>1276</v>
      </c>
      <c r="C89" s="103" t="s">
        <v>1276</v>
      </c>
      <c r="D89" s="103">
        <v>0</v>
      </c>
      <c r="E89" s="33"/>
      <c r="F89" s="32"/>
      <c r="G89" s="85" t="s">
        <v>1293</v>
      </c>
      <c r="H89" s="33"/>
      <c r="I89" s="33"/>
      <c r="J89" s="30" t="s">
        <v>1307</v>
      </c>
    </row>
    <row r="90" spans="1:10" ht="61.5" customHeight="1">
      <c r="A90" s="73" t="s">
        <v>1308</v>
      </c>
      <c r="B90" s="154" t="s">
        <v>1276</v>
      </c>
      <c r="C90" s="103" t="s">
        <v>1276</v>
      </c>
      <c r="D90" s="103">
        <v>0</v>
      </c>
      <c r="E90" s="33"/>
      <c r="F90" s="38"/>
      <c r="G90" s="81"/>
      <c r="H90" s="68"/>
      <c r="I90" s="68"/>
      <c r="J90" s="40"/>
    </row>
    <row r="91" spans="1:10" ht="77.25" customHeight="1">
      <c r="A91" s="155" t="s">
        <v>1309</v>
      </c>
      <c r="B91" s="87" t="s">
        <v>1310</v>
      </c>
      <c r="C91" s="513" t="s">
        <v>1311</v>
      </c>
      <c r="D91" s="513">
        <v>2.25</v>
      </c>
      <c r="E91" s="55" t="s">
        <v>1312</v>
      </c>
      <c r="F91" s="45"/>
      <c r="G91" s="55" t="s">
        <v>1313</v>
      </c>
      <c r="H91" s="122" t="s">
        <v>1314</v>
      </c>
      <c r="I91" s="122" t="s">
        <v>1315</v>
      </c>
      <c r="J91" s="156">
        <v>1.5E-3</v>
      </c>
    </row>
    <row r="92" spans="1:10" ht="45.75" customHeight="1">
      <c r="A92" s="51" t="s">
        <v>1316</v>
      </c>
      <c r="B92" s="121"/>
      <c r="C92" s="121"/>
      <c r="D92" s="560"/>
      <c r="E92" s="21"/>
      <c r="F92" s="60"/>
      <c r="G92" s="85"/>
      <c r="H92" s="20"/>
      <c r="I92" s="20"/>
      <c r="J92" s="22"/>
    </row>
    <row r="93" spans="1:10" ht="103.5" customHeight="1">
      <c r="A93" s="90" t="s">
        <v>1317</v>
      </c>
      <c r="B93" s="157" t="s">
        <v>1318</v>
      </c>
      <c r="C93" s="158" t="s">
        <v>350</v>
      </c>
      <c r="D93" s="158">
        <v>0</v>
      </c>
      <c r="E93" s="159"/>
      <c r="F93" s="32"/>
      <c r="G93" s="30"/>
      <c r="H93" s="33"/>
      <c r="I93" s="33"/>
      <c r="J93" s="71"/>
    </row>
    <row r="94" spans="1:10" ht="100.5" customHeight="1">
      <c r="A94" s="90" t="s">
        <v>1319</v>
      </c>
      <c r="B94" s="157" t="s">
        <v>1320</v>
      </c>
      <c r="C94" s="158" t="s">
        <v>351</v>
      </c>
      <c r="D94" s="158">
        <v>0</v>
      </c>
      <c r="E94" s="33"/>
      <c r="F94" s="32"/>
      <c r="G94" s="30"/>
      <c r="H94" s="33"/>
      <c r="I94" s="33"/>
      <c r="J94" s="71"/>
    </row>
    <row r="95" spans="1:10" ht="86.25" customHeight="1">
      <c r="A95" s="91" t="s">
        <v>1321</v>
      </c>
      <c r="B95" s="160" t="s">
        <v>446</v>
      </c>
      <c r="C95" s="514" t="s">
        <v>352</v>
      </c>
      <c r="D95" s="514">
        <v>0</v>
      </c>
      <c r="E95" s="68"/>
      <c r="F95" s="38"/>
      <c r="G95" s="81"/>
      <c r="H95" s="68"/>
      <c r="I95" s="68"/>
      <c r="J95" s="40"/>
    </row>
    <row r="96" spans="1:10" ht="47.25" customHeight="1">
      <c r="A96" s="1251" t="s">
        <v>1322</v>
      </c>
      <c r="B96" s="1294"/>
      <c r="C96" s="161"/>
      <c r="D96" s="161"/>
      <c r="E96" s="97" t="s">
        <v>1323</v>
      </c>
      <c r="F96" s="97" t="s">
        <v>1323</v>
      </c>
      <c r="G96" s="98"/>
      <c r="H96" s="99" t="s">
        <v>1324</v>
      </c>
      <c r="I96" s="99" t="s">
        <v>1324</v>
      </c>
      <c r="J96" s="99" t="s">
        <v>1324</v>
      </c>
    </row>
    <row r="97" spans="1:10" ht="23.25" customHeight="1">
      <c r="A97" s="162" t="s">
        <v>1325</v>
      </c>
      <c r="B97" s="1297" t="s">
        <v>1326</v>
      </c>
      <c r="C97" s="1297" t="s">
        <v>428</v>
      </c>
      <c r="D97" s="104"/>
      <c r="E97" s="33"/>
      <c r="F97" s="32"/>
      <c r="G97" s="85"/>
      <c r="H97" s="163"/>
      <c r="I97" s="20"/>
      <c r="J97" s="22"/>
    </row>
    <row r="98" spans="1:10" ht="44.25" customHeight="1">
      <c r="A98" s="164" t="s">
        <v>1327</v>
      </c>
      <c r="B98" s="1298"/>
      <c r="C98" s="1298"/>
      <c r="D98" s="36">
        <v>0.13</v>
      </c>
      <c r="E98" s="68"/>
      <c r="F98" s="38" t="s">
        <v>1328</v>
      </c>
      <c r="G98" s="81"/>
      <c r="H98" s="68" t="s">
        <v>1200</v>
      </c>
      <c r="I98" s="33" t="s">
        <v>1328</v>
      </c>
      <c r="J98" s="40"/>
    </row>
    <row r="99" spans="1:10" ht="25.5" customHeight="1">
      <c r="A99" s="57" t="s">
        <v>1329</v>
      </c>
      <c r="B99" s="1299" t="s">
        <v>1330</v>
      </c>
      <c r="C99" s="1299" t="s">
        <v>429</v>
      </c>
      <c r="D99" s="166"/>
      <c r="E99" s="20"/>
      <c r="F99" s="60"/>
      <c r="G99" s="85"/>
      <c r="H99" s="20"/>
      <c r="I99" s="20"/>
      <c r="J99" s="22"/>
    </row>
    <row r="100" spans="1:10" ht="32.25" customHeight="1">
      <c r="A100" s="167" t="s">
        <v>1331</v>
      </c>
      <c r="B100" s="1300"/>
      <c r="C100" s="1300"/>
      <c r="D100" s="535">
        <v>0.13</v>
      </c>
      <c r="E100" s="126" t="s">
        <v>1332</v>
      </c>
      <c r="F100" s="38" t="s">
        <v>1333</v>
      </c>
      <c r="G100" s="81"/>
      <c r="H100" s="68"/>
      <c r="I100" s="68"/>
      <c r="J100" s="40"/>
    </row>
    <row r="101" spans="1:10" ht="30" customHeight="1">
      <c r="A101" s="168" t="s">
        <v>1334</v>
      </c>
      <c r="B101" s="1297" t="s">
        <v>1335</v>
      </c>
      <c r="C101" s="1299" t="s">
        <v>430</v>
      </c>
      <c r="D101" s="166"/>
      <c r="E101" s="20" t="s">
        <v>1336</v>
      </c>
      <c r="F101" s="60"/>
      <c r="G101" s="85"/>
      <c r="H101" s="20"/>
      <c r="I101" s="20"/>
      <c r="J101" s="22"/>
    </row>
    <row r="102" spans="1:10" ht="29.25" customHeight="1">
      <c r="A102" s="167" t="s">
        <v>1337</v>
      </c>
      <c r="B102" s="1298"/>
      <c r="C102" s="1300"/>
      <c r="D102" s="535">
        <v>0.13</v>
      </c>
      <c r="E102" s="68"/>
      <c r="F102" s="38" t="s">
        <v>1201</v>
      </c>
      <c r="G102" s="81"/>
      <c r="H102" s="68" t="s">
        <v>1338</v>
      </c>
      <c r="I102" s="68" t="s">
        <v>1339</v>
      </c>
      <c r="J102" s="68" t="s">
        <v>1340</v>
      </c>
    </row>
    <row r="103" spans="1:10" s="171" customFormat="1" ht="21.75" customHeight="1">
      <c r="A103" s="57" t="s">
        <v>1341</v>
      </c>
      <c r="B103" s="1297" t="s">
        <v>1342</v>
      </c>
      <c r="C103" s="1297" t="s">
        <v>431</v>
      </c>
      <c r="D103" s="140"/>
      <c r="E103" s="169"/>
      <c r="F103" s="60"/>
      <c r="G103" s="85"/>
      <c r="H103" s="169"/>
      <c r="I103" s="169"/>
      <c r="J103" s="170"/>
    </row>
    <row r="104" spans="1:10" s="171" customFormat="1" ht="27.75" customHeight="1">
      <c r="A104" s="167" t="s">
        <v>1344</v>
      </c>
      <c r="B104" s="1298"/>
      <c r="C104" s="1298"/>
      <c r="D104" s="36">
        <v>0.13</v>
      </c>
      <c r="E104" s="172" t="s">
        <v>1345</v>
      </c>
      <c r="F104" s="38" t="s">
        <v>1224</v>
      </c>
      <c r="G104" s="81"/>
      <c r="H104" s="172"/>
      <c r="I104" s="172"/>
      <c r="J104" s="68" t="s">
        <v>1346</v>
      </c>
    </row>
    <row r="105" spans="1:10" ht="28.5" customHeight="1">
      <c r="A105" s="57" t="s">
        <v>1347</v>
      </c>
      <c r="B105" s="1297" t="s">
        <v>1343</v>
      </c>
      <c r="C105" s="1297" t="s">
        <v>432</v>
      </c>
      <c r="D105" s="36"/>
      <c r="E105" s="20"/>
      <c r="F105" s="60"/>
      <c r="G105" s="85"/>
      <c r="H105" s="20" t="s">
        <v>1339</v>
      </c>
      <c r="I105" s="20"/>
      <c r="J105" s="22"/>
    </row>
    <row r="106" spans="1:10" ht="25.5" customHeight="1">
      <c r="A106" s="167" t="s">
        <v>1348</v>
      </c>
      <c r="B106" s="1298"/>
      <c r="C106" s="1298"/>
      <c r="D106" s="36">
        <v>0.13</v>
      </c>
      <c r="E106" s="68" t="s">
        <v>1349</v>
      </c>
      <c r="F106" s="38" t="s">
        <v>1350</v>
      </c>
      <c r="G106" s="81"/>
      <c r="H106" s="68"/>
      <c r="I106" s="68" t="s">
        <v>1210</v>
      </c>
      <c r="J106" s="68" t="s">
        <v>1351</v>
      </c>
    </row>
    <row r="107" spans="1:10" ht="39.75" customHeight="1">
      <c r="A107" s="1253" t="s">
        <v>1352</v>
      </c>
      <c r="B107" s="1254"/>
      <c r="C107" s="95"/>
      <c r="D107" s="95"/>
      <c r="E107" s="44"/>
      <c r="F107" s="173"/>
      <c r="G107" s="174"/>
      <c r="H107" s="99"/>
      <c r="I107" s="99"/>
      <c r="J107" s="100"/>
    </row>
    <row r="108" spans="1:10" ht="110.25" customHeight="1">
      <c r="A108" s="175" t="s">
        <v>1353</v>
      </c>
      <c r="B108" s="176" t="s">
        <v>1354</v>
      </c>
      <c r="C108" s="176" t="s">
        <v>1354</v>
      </c>
      <c r="D108" s="176"/>
      <c r="E108" s="44"/>
      <c r="F108" s="45"/>
      <c r="G108" s="55"/>
      <c r="H108" s="44"/>
      <c r="I108" s="44"/>
      <c r="J108" s="46"/>
    </row>
    <row r="109" spans="1:10" ht="37.5" customHeight="1">
      <c r="A109" s="1292" t="s">
        <v>1355</v>
      </c>
      <c r="B109" s="1293"/>
      <c r="C109" s="177"/>
      <c r="D109" s="177"/>
      <c r="E109" s="96"/>
      <c r="F109" s="97"/>
      <c r="G109" s="178"/>
      <c r="H109" s="99"/>
      <c r="I109" s="99"/>
      <c r="J109" s="100"/>
    </row>
    <row r="110" spans="1:10" ht="59.25" customHeight="1">
      <c r="A110" s="51" t="s">
        <v>1356</v>
      </c>
      <c r="B110" s="165" t="s">
        <v>1357</v>
      </c>
      <c r="C110" s="557" t="s">
        <v>1358</v>
      </c>
      <c r="D110" s="557"/>
      <c r="E110" s="63" t="s">
        <v>1359</v>
      </c>
      <c r="F110" s="32"/>
      <c r="G110" s="179"/>
      <c r="H110" s="163" t="s">
        <v>1360</v>
      </c>
      <c r="I110" s="122" t="s">
        <v>1361</v>
      </c>
      <c r="J110" s="122" t="s">
        <v>1362</v>
      </c>
    </row>
    <row r="111" spans="1:10" ht="159" customHeight="1">
      <c r="A111" s="180"/>
      <c r="B111" s="181" t="s">
        <v>1363</v>
      </c>
      <c r="C111" s="181"/>
      <c r="D111" s="181"/>
      <c r="E111" s="63" t="s">
        <v>1364</v>
      </c>
      <c r="F111" s="38"/>
      <c r="G111" s="38"/>
      <c r="H111" s="39"/>
      <c r="I111" s="39"/>
      <c r="J111" s="182"/>
    </row>
    <row r="112" spans="1:10" ht="123.75" customHeight="1">
      <c r="A112" s="183" t="s">
        <v>1365</v>
      </c>
      <c r="B112" s="78" t="s">
        <v>1366</v>
      </c>
      <c r="C112" s="513" t="s">
        <v>1358</v>
      </c>
      <c r="D112" s="513" t="s">
        <v>839</v>
      </c>
      <c r="E112" s="50" t="s">
        <v>1367</v>
      </c>
      <c r="F112" s="45"/>
      <c r="G112" s="45" t="s">
        <v>1368</v>
      </c>
      <c r="H112" s="50"/>
      <c r="I112" s="50"/>
      <c r="J112" s="56"/>
    </row>
    <row r="113" spans="1:13" ht="68.25" customHeight="1">
      <c r="A113" s="184" t="s">
        <v>1369</v>
      </c>
      <c r="B113" s="538" t="s">
        <v>1370</v>
      </c>
      <c r="C113" s="185"/>
      <c r="D113" s="185"/>
      <c r="E113" s="44"/>
      <c r="F113" s="45"/>
      <c r="G113" s="55"/>
      <c r="H113" s="44"/>
      <c r="I113" s="55" t="s">
        <v>1371</v>
      </c>
      <c r="J113" s="46"/>
    </row>
    <row r="114" spans="1:13" ht="36.75" customHeight="1">
      <c r="A114" s="1292" t="s">
        <v>1372</v>
      </c>
      <c r="B114" s="1293"/>
      <c r="C114" s="186"/>
      <c r="D114" s="186"/>
      <c r="E114" s="20"/>
      <c r="F114" s="45"/>
      <c r="G114" s="55"/>
      <c r="H114" s="44"/>
      <c r="I114" s="44"/>
      <c r="J114" s="46"/>
    </row>
    <row r="115" spans="1:13" ht="87.75" customHeight="1">
      <c r="A115" s="51" t="s">
        <v>1373</v>
      </c>
      <c r="B115" s="165" t="s">
        <v>1374</v>
      </c>
      <c r="C115" s="140" t="s">
        <v>441</v>
      </c>
      <c r="D115" s="561"/>
      <c r="E115" s="140" t="s">
        <v>1375</v>
      </c>
      <c r="F115" s="33" t="s">
        <v>1376</v>
      </c>
      <c r="G115" s="85" t="s">
        <v>1377</v>
      </c>
      <c r="H115" s="187">
        <v>0.01</v>
      </c>
      <c r="I115" s="122" t="s">
        <v>1378</v>
      </c>
      <c r="J115" s="188">
        <v>2.5000000000000001E-2</v>
      </c>
      <c r="K115" s="13"/>
      <c r="L115" s="13"/>
    </row>
    <row r="116" spans="1:13" ht="142.5" customHeight="1">
      <c r="A116" s="189"/>
      <c r="B116" s="181" t="s">
        <v>1363</v>
      </c>
      <c r="C116" s="190"/>
      <c r="D116" s="190"/>
      <c r="E116" s="39"/>
      <c r="F116" s="38"/>
      <c r="G116" s="38"/>
      <c r="H116" s="39"/>
      <c r="I116" s="39"/>
      <c r="J116" s="182"/>
      <c r="K116" s="13"/>
      <c r="L116" s="13"/>
      <c r="M116" s="13"/>
    </row>
    <row r="117" spans="1:13" ht="66" customHeight="1">
      <c r="A117" s="183" t="s">
        <v>1379</v>
      </c>
      <c r="B117" s="78" t="s">
        <v>1380</v>
      </c>
      <c r="C117" s="78" t="s">
        <v>1380</v>
      </c>
      <c r="D117" s="78">
        <v>0</v>
      </c>
      <c r="E117" s="44" t="s">
        <v>1313</v>
      </c>
      <c r="F117" s="45"/>
      <c r="G117" s="45" t="s">
        <v>1381</v>
      </c>
      <c r="H117" s="44"/>
      <c r="I117" s="44"/>
      <c r="J117" s="46"/>
    </row>
    <row r="118" spans="1:13" ht="104.25" customHeight="1">
      <c r="A118" s="183" t="s">
        <v>1382</v>
      </c>
      <c r="B118" s="78" t="s">
        <v>1383</v>
      </c>
      <c r="C118" s="78" t="s">
        <v>1383</v>
      </c>
      <c r="D118" s="78">
        <v>0</v>
      </c>
      <c r="E118" s="44"/>
      <c r="F118" s="45"/>
      <c r="G118" s="55"/>
      <c r="H118" s="44"/>
      <c r="I118" s="44"/>
      <c r="J118" s="191" t="s">
        <v>1384</v>
      </c>
      <c r="K118" s="13"/>
      <c r="L118" s="13"/>
      <c r="M118" s="13"/>
    </row>
    <row r="119" spans="1:13" ht="62.25" customHeight="1">
      <c r="A119" s="192" t="s">
        <v>1385</v>
      </c>
      <c r="B119" s="93" t="s">
        <v>1386</v>
      </c>
      <c r="C119" s="93" t="s">
        <v>1386</v>
      </c>
      <c r="D119" s="93">
        <v>0</v>
      </c>
      <c r="E119" s="44" t="s">
        <v>1313</v>
      </c>
      <c r="F119" s="45"/>
      <c r="G119" s="193"/>
      <c r="H119" s="44"/>
      <c r="I119" s="44"/>
      <c r="J119" s="46"/>
    </row>
    <row r="120" spans="1:13" ht="39" customHeight="1">
      <c r="A120" s="1251" t="s">
        <v>1387</v>
      </c>
      <c r="B120" s="1294"/>
      <c r="C120" s="161"/>
      <c r="D120" s="161"/>
      <c r="E120" s="44"/>
      <c r="F120" s="45"/>
      <c r="G120" s="193"/>
      <c r="H120" s="44"/>
      <c r="I120" s="44"/>
      <c r="J120" s="46"/>
    </row>
    <row r="121" spans="1:13" ht="106.5" customHeight="1">
      <c r="A121" s="194" t="s">
        <v>1388</v>
      </c>
      <c r="B121" s="195" t="s">
        <v>1389</v>
      </c>
      <c r="C121" s="195" t="s">
        <v>1389</v>
      </c>
      <c r="D121" s="195"/>
      <c r="E121" s="54" t="s">
        <v>1278</v>
      </c>
      <c r="F121" s="45"/>
      <c r="G121" s="45" t="s">
        <v>1390</v>
      </c>
      <c r="H121" s="54" t="s">
        <v>1278</v>
      </c>
      <c r="I121" s="54" t="s">
        <v>1258</v>
      </c>
      <c r="J121" s="55" t="s">
        <v>1278</v>
      </c>
    </row>
    <row r="122" spans="1:13" ht="107.25" customHeight="1">
      <c r="A122" s="194" t="s">
        <v>1391</v>
      </c>
      <c r="B122" s="195" t="s">
        <v>1392</v>
      </c>
      <c r="C122" s="195" t="s">
        <v>1392</v>
      </c>
      <c r="D122" s="195"/>
      <c r="E122" s="44"/>
      <c r="F122" s="45" t="s">
        <v>1393</v>
      </c>
      <c r="G122" s="45" t="s">
        <v>1393</v>
      </c>
      <c r="H122" s="55" t="s">
        <v>1278</v>
      </c>
      <c r="I122" s="54" t="s">
        <v>1258</v>
      </c>
      <c r="J122" s="46"/>
    </row>
    <row r="123" spans="1:13" ht="275.25" customHeight="1">
      <c r="A123" s="196" t="s">
        <v>1394</v>
      </c>
      <c r="B123" s="197" t="s">
        <v>1395</v>
      </c>
      <c r="C123" s="25"/>
      <c r="D123" s="25"/>
      <c r="E123" s="33"/>
      <c r="F123" s="45"/>
      <c r="G123" s="193"/>
      <c r="H123" s="54" t="s">
        <v>1278</v>
      </c>
      <c r="I123" s="44"/>
      <c r="J123" s="46"/>
    </row>
    <row r="124" spans="1:13" ht="41.25" customHeight="1">
      <c r="A124" s="1255" t="s">
        <v>1396</v>
      </c>
      <c r="B124" s="1256"/>
      <c r="C124" s="198"/>
      <c r="D124" s="198"/>
      <c r="E124" s="44"/>
      <c r="F124" s="45"/>
      <c r="G124" s="193"/>
      <c r="H124" s="44"/>
      <c r="I124" s="44"/>
      <c r="J124" s="46"/>
    </row>
    <row r="125" spans="1:13" ht="150" customHeight="1">
      <c r="A125" s="51" t="s">
        <v>1397</v>
      </c>
      <c r="B125" s="106"/>
      <c r="C125" s="106"/>
      <c r="D125" s="106"/>
      <c r="E125" s="20"/>
      <c r="F125" s="60"/>
      <c r="G125" s="200"/>
      <c r="H125" s="20"/>
      <c r="I125" s="20"/>
      <c r="J125" s="22"/>
    </row>
    <row r="126" spans="1:13" ht="67.5" customHeight="1">
      <c r="A126" s="201" t="s">
        <v>1398</v>
      </c>
      <c r="B126" s="212"/>
      <c r="C126" s="202"/>
      <c r="D126" s="202"/>
      <c r="E126" s="27"/>
      <c r="F126" s="32"/>
      <c r="G126" s="203"/>
      <c r="H126" s="33"/>
      <c r="I126" s="33"/>
      <c r="J126" s="71"/>
    </row>
    <row r="127" spans="1:13" ht="36" customHeight="1">
      <c r="A127" s="23" t="s">
        <v>1399</v>
      </c>
      <c r="B127" s="24" t="s">
        <v>1400</v>
      </c>
      <c r="C127" s="86" t="s">
        <v>433</v>
      </c>
      <c r="D127" s="86" t="s">
        <v>442</v>
      </c>
      <c r="E127" s="33"/>
      <c r="F127" s="32"/>
      <c r="G127" s="203" t="s">
        <v>1401</v>
      </c>
      <c r="H127" s="33" t="s">
        <v>1258</v>
      </c>
      <c r="I127" s="33" t="s">
        <v>1258</v>
      </c>
      <c r="J127" s="71"/>
    </row>
    <row r="128" spans="1:13" ht="36.75" customHeight="1">
      <c r="A128" s="23" t="s">
        <v>1402</v>
      </c>
      <c r="B128" s="78" t="s">
        <v>1403</v>
      </c>
      <c r="C128" s="86" t="s">
        <v>433</v>
      </c>
      <c r="D128" s="86">
        <v>-5.34</v>
      </c>
      <c r="E128" s="68"/>
      <c r="F128" s="38"/>
      <c r="G128" s="205"/>
      <c r="H128" s="68"/>
      <c r="I128" s="68"/>
      <c r="J128" s="40"/>
    </row>
    <row r="129" spans="1:10" ht="14.25" customHeight="1">
      <c r="A129" s="206" t="s">
        <v>1404</v>
      </c>
      <c r="B129" s="208"/>
      <c r="C129" s="208"/>
      <c r="D129" s="208"/>
      <c r="E129" s="20"/>
      <c r="F129" s="60"/>
      <c r="G129" s="200"/>
      <c r="H129" s="20"/>
      <c r="I129" s="20"/>
      <c r="J129" s="22"/>
    </row>
    <row r="130" spans="1:10" ht="57" customHeight="1">
      <c r="A130" s="108" t="s">
        <v>1399</v>
      </c>
      <c r="B130" s="86" t="s">
        <v>1405</v>
      </c>
      <c r="C130" s="209" t="s">
        <v>434</v>
      </c>
      <c r="D130" s="209" t="s">
        <v>443</v>
      </c>
      <c r="E130" s="33"/>
      <c r="F130" s="27" t="s">
        <v>1406</v>
      </c>
      <c r="G130" s="203"/>
      <c r="H130" s="33"/>
      <c r="I130" s="33"/>
      <c r="J130" s="71"/>
    </row>
    <row r="131" spans="1:10" ht="44.25" customHeight="1">
      <c r="A131" s="111"/>
      <c r="B131" s="210" t="s">
        <v>1407</v>
      </c>
      <c r="C131" s="210" t="s">
        <v>1407</v>
      </c>
      <c r="D131" s="210"/>
      <c r="E131" s="33"/>
      <c r="F131" s="32"/>
      <c r="G131" s="203"/>
      <c r="H131" s="33"/>
      <c r="I131" s="33"/>
      <c r="J131" s="71"/>
    </row>
    <row r="132" spans="1:10" ht="49.5" customHeight="1">
      <c r="A132" s="211"/>
      <c r="B132" s="212" t="s">
        <v>1408</v>
      </c>
      <c r="C132" s="212" t="s">
        <v>1408</v>
      </c>
      <c r="D132" s="212"/>
      <c r="E132" s="33"/>
      <c r="F132" s="32"/>
      <c r="G132" s="203"/>
      <c r="H132" s="33"/>
      <c r="I132" s="33"/>
      <c r="J132" s="71"/>
    </row>
    <row r="133" spans="1:10" ht="43.5" customHeight="1">
      <c r="A133" s="211"/>
      <c r="B133" s="212" t="s">
        <v>1409</v>
      </c>
      <c r="C133" s="212" t="s">
        <v>1409</v>
      </c>
      <c r="D133" s="212"/>
      <c r="E133" s="33"/>
      <c r="F133" s="32"/>
      <c r="G133" s="203"/>
      <c r="H133" s="33"/>
      <c r="I133" s="33"/>
      <c r="J133" s="71"/>
    </row>
    <row r="134" spans="1:10" ht="30" customHeight="1">
      <c r="A134" s="111"/>
      <c r="B134" s="24" t="s">
        <v>1410</v>
      </c>
      <c r="C134" s="24" t="s">
        <v>435</v>
      </c>
      <c r="D134" s="24">
        <v>1.2</v>
      </c>
      <c r="E134" s="33"/>
      <c r="F134" s="32"/>
      <c r="G134" s="203"/>
      <c r="H134" s="33"/>
      <c r="I134" s="33"/>
      <c r="J134" s="71"/>
    </row>
    <row r="135" spans="1:10" ht="44.25" customHeight="1">
      <c r="A135" s="23" t="s">
        <v>1402</v>
      </c>
      <c r="B135" s="24" t="s">
        <v>1411</v>
      </c>
      <c r="C135" s="209" t="s">
        <v>434</v>
      </c>
      <c r="D135" s="209"/>
      <c r="E135" s="27" t="s">
        <v>1412</v>
      </c>
      <c r="F135" s="32"/>
      <c r="G135" s="213"/>
      <c r="H135" s="33"/>
      <c r="I135" s="33"/>
      <c r="J135" s="71"/>
    </row>
    <row r="136" spans="1:10" ht="37.5" customHeight="1">
      <c r="A136" s="211"/>
      <c r="B136" s="216" t="s">
        <v>1407</v>
      </c>
      <c r="C136" s="210" t="s">
        <v>1407</v>
      </c>
      <c r="D136" s="210"/>
      <c r="E136" s="33"/>
      <c r="F136" s="32"/>
      <c r="G136" s="203"/>
      <c r="H136" s="33"/>
      <c r="I136" s="33"/>
      <c r="J136" s="71"/>
    </row>
    <row r="137" spans="1:10" ht="48" customHeight="1">
      <c r="A137" s="211"/>
      <c r="B137" s="212" t="s">
        <v>1408</v>
      </c>
      <c r="C137" s="212" t="s">
        <v>1408</v>
      </c>
      <c r="D137" s="212"/>
      <c r="E137" s="33"/>
      <c r="F137" s="32"/>
      <c r="G137" s="203"/>
      <c r="H137" s="33"/>
      <c r="I137" s="33"/>
      <c r="J137" s="71"/>
    </row>
    <row r="138" spans="1:10" ht="45" customHeight="1">
      <c r="A138" s="211"/>
      <c r="B138" s="212" t="s">
        <v>1409</v>
      </c>
      <c r="C138" s="212" t="s">
        <v>1409</v>
      </c>
      <c r="D138" s="212"/>
      <c r="E138" s="33"/>
      <c r="F138" s="32"/>
      <c r="G138" s="203"/>
      <c r="H138" s="33"/>
      <c r="I138" s="33"/>
      <c r="J138" s="71"/>
    </row>
    <row r="139" spans="1:10" ht="23.25" customHeight="1">
      <c r="A139" s="217"/>
      <c r="B139" s="78" t="s">
        <v>1410</v>
      </c>
      <c r="C139" s="78" t="s">
        <v>436</v>
      </c>
      <c r="D139" s="78">
        <v>1.2</v>
      </c>
      <c r="E139" s="68"/>
      <c r="F139" s="38"/>
      <c r="G139" s="205"/>
      <c r="H139" s="68"/>
      <c r="I139" s="68"/>
      <c r="J139" s="40"/>
    </row>
    <row r="140" spans="1:10" ht="103.5" customHeight="1">
      <c r="A140" s="218" t="s">
        <v>1413</v>
      </c>
      <c r="B140" s="219"/>
      <c r="C140" s="219"/>
      <c r="D140" s="219"/>
      <c r="E140" s="20"/>
      <c r="F140" s="60"/>
      <c r="G140" s="200"/>
      <c r="H140" s="20"/>
      <c r="I140" s="20"/>
      <c r="J140" s="22"/>
    </row>
    <row r="141" spans="1:10" ht="22.5" customHeight="1">
      <c r="A141" s="1295" t="s">
        <v>1398</v>
      </c>
      <c r="B141" s="220"/>
      <c r="C141" s="220"/>
      <c r="D141" s="220"/>
      <c r="E141" s="33"/>
      <c r="F141" s="32"/>
      <c r="G141" s="203"/>
      <c r="H141" s="33"/>
      <c r="I141" s="33"/>
      <c r="J141" s="71"/>
    </row>
    <row r="142" spans="1:10" ht="28.5" customHeight="1">
      <c r="A142" s="1295"/>
      <c r="B142" s="220"/>
      <c r="C142" s="220"/>
      <c r="D142" s="220"/>
      <c r="E142" s="33"/>
      <c r="F142" s="32"/>
      <c r="G142" s="203"/>
      <c r="H142" s="33"/>
      <c r="I142" s="33"/>
      <c r="J142" s="71"/>
    </row>
    <row r="143" spans="1:10" ht="43.5" customHeight="1">
      <c r="A143" s="23" t="s">
        <v>1399</v>
      </c>
      <c r="B143" s="221" t="s">
        <v>1414</v>
      </c>
      <c r="C143" s="24" t="s">
        <v>433</v>
      </c>
      <c r="D143" s="24">
        <v>-6.72</v>
      </c>
      <c r="E143" s="33"/>
      <c r="F143" s="32"/>
      <c r="G143" s="213" t="s">
        <v>1415</v>
      </c>
      <c r="H143" s="27"/>
      <c r="I143" s="33"/>
      <c r="J143" s="71"/>
    </row>
    <row r="144" spans="1:10" ht="33.75" customHeight="1">
      <c r="A144" s="73" t="s">
        <v>1402</v>
      </c>
      <c r="B144" s="222" t="s">
        <v>1416</v>
      </c>
      <c r="C144" s="78" t="s">
        <v>433</v>
      </c>
      <c r="D144" s="78">
        <v>-15.06</v>
      </c>
      <c r="E144" s="68"/>
      <c r="F144" s="38"/>
      <c r="G144" s="205"/>
      <c r="H144" s="68"/>
      <c r="I144" s="68"/>
      <c r="J144" s="40"/>
    </row>
    <row r="145" spans="1:12" ht="25.5" customHeight="1">
      <c r="A145" s="223" t="s">
        <v>1404</v>
      </c>
      <c r="B145" s="224"/>
      <c r="C145" s="224"/>
      <c r="D145" s="224"/>
      <c r="E145" s="33"/>
      <c r="F145" s="60"/>
      <c r="G145" s="200"/>
      <c r="H145" s="20"/>
      <c r="I145" s="20"/>
      <c r="J145" s="22"/>
    </row>
    <row r="146" spans="1:12" ht="27.75" customHeight="1">
      <c r="A146" s="108" t="s">
        <v>1399</v>
      </c>
      <c r="B146" s="86" t="s">
        <v>1417</v>
      </c>
      <c r="C146" s="225" t="s">
        <v>437</v>
      </c>
      <c r="D146" s="225">
        <v>28.14</v>
      </c>
      <c r="E146" s="33"/>
      <c r="F146" s="32"/>
      <c r="G146" s="203"/>
      <c r="H146" s="33"/>
      <c r="I146" s="33"/>
      <c r="J146" s="71"/>
    </row>
    <row r="147" spans="1:12" ht="33.75" customHeight="1">
      <c r="A147" s="132"/>
      <c r="B147" s="214" t="s">
        <v>1419</v>
      </c>
      <c r="C147" s="214" t="s">
        <v>1419</v>
      </c>
      <c r="D147" s="214"/>
      <c r="E147" s="33"/>
      <c r="F147" s="32"/>
      <c r="G147" s="203"/>
      <c r="H147" s="33"/>
      <c r="I147" s="33"/>
      <c r="J147" s="71"/>
    </row>
    <row r="148" spans="1:12" ht="159.75" customHeight="1">
      <c r="A148" s="132"/>
      <c r="B148" s="212" t="s">
        <v>1420</v>
      </c>
      <c r="C148" s="212" t="s">
        <v>438</v>
      </c>
      <c r="D148" s="564">
        <v>1.2</v>
      </c>
      <c r="E148" s="33"/>
      <c r="F148" s="32"/>
      <c r="G148" s="203"/>
      <c r="H148" s="33"/>
      <c r="I148" s="33"/>
      <c r="J148" s="71"/>
    </row>
    <row r="149" spans="1:12" ht="125.25" customHeight="1">
      <c r="A149" s="226"/>
      <c r="B149" s="204" t="s">
        <v>1421</v>
      </c>
      <c r="C149" s="204" t="s">
        <v>439</v>
      </c>
      <c r="D149" s="209">
        <v>1.8</v>
      </c>
      <c r="E149" s="33"/>
      <c r="F149" s="32"/>
      <c r="G149" s="32"/>
      <c r="H149" s="27"/>
      <c r="I149" s="27"/>
      <c r="J149" s="227"/>
      <c r="K149" s="13"/>
      <c r="L149" s="13"/>
    </row>
    <row r="150" spans="1:12" ht="34.5" customHeight="1">
      <c r="A150" s="23" t="s">
        <v>1422</v>
      </c>
      <c r="B150" s="24" t="s">
        <v>1423</v>
      </c>
      <c r="C150" s="24"/>
      <c r="D150" s="24"/>
      <c r="E150" s="33"/>
      <c r="F150" s="32"/>
      <c r="G150" s="203"/>
      <c r="H150" s="33"/>
      <c r="I150" s="33"/>
      <c r="J150" s="71"/>
    </row>
    <row r="151" spans="1:12" ht="49.5" customHeight="1">
      <c r="A151" s="132"/>
      <c r="B151" s="216" t="s">
        <v>1419</v>
      </c>
      <c r="C151" s="216"/>
      <c r="D151" s="216"/>
      <c r="E151" s="33"/>
      <c r="F151" s="32"/>
      <c r="G151" s="203"/>
      <c r="H151" s="33"/>
      <c r="I151" s="33"/>
      <c r="J151" s="71"/>
    </row>
    <row r="152" spans="1:12" ht="163.5" customHeight="1">
      <c r="A152" s="132"/>
      <c r="B152" s="212" t="s">
        <v>1420</v>
      </c>
      <c r="C152" s="212"/>
      <c r="D152" s="212"/>
      <c r="E152" s="33"/>
      <c r="F152" s="32"/>
      <c r="G152" s="203"/>
      <c r="H152" s="33"/>
      <c r="I152" s="33"/>
      <c r="J152" s="71"/>
    </row>
    <row r="153" spans="1:12" ht="159" customHeight="1">
      <c r="A153" s="228"/>
      <c r="B153" s="229" t="s">
        <v>1421</v>
      </c>
      <c r="C153" s="229"/>
      <c r="D153" s="229"/>
      <c r="E153" s="68"/>
      <c r="F153" s="38"/>
      <c r="G153" s="205"/>
      <c r="H153" s="68"/>
      <c r="I153" s="68"/>
      <c r="J153" s="40"/>
    </row>
    <row r="154" spans="1:12" ht="42.75" customHeight="1">
      <c r="A154" s="1237" t="s">
        <v>1424</v>
      </c>
      <c r="B154" s="1296"/>
      <c r="C154" s="230"/>
      <c r="D154" s="230"/>
      <c r="E154" s="231"/>
      <c r="F154" s="138"/>
      <c r="G154" s="232"/>
      <c r="H154" s="99"/>
      <c r="I154" s="99"/>
      <c r="J154" s="100"/>
    </row>
    <row r="155" spans="1:12" ht="34.5" customHeight="1">
      <c r="A155" s="1265" t="s">
        <v>1425</v>
      </c>
      <c r="B155" s="1266"/>
      <c r="C155" s="233"/>
      <c r="D155" s="233"/>
      <c r="E155" s="231"/>
      <c r="F155" s="138"/>
      <c r="G155" s="232"/>
      <c r="H155" s="99"/>
      <c r="I155" s="99"/>
      <c r="J155" s="100"/>
    </row>
    <row r="156" spans="1:12" ht="40.5" customHeight="1">
      <c r="A156" s="1277" t="s">
        <v>1426</v>
      </c>
      <c r="B156" s="1278"/>
      <c r="C156" s="234"/>
      <c r="D156" s="234"/>
      <c r="E156" s="231"/>
      <c r="F156" s="138"/>
      <c r="G156" s="232"/>
      <c r="H156" s="99"/>
      <c r="I156" s="99"/>
      <c r="J156" s="100"/>
    </row>
    <row r="157" spans="1:12" ht="24.75" customHeight="1">
      <c r="A157" s="1279" t="s">
        <v>1427</v>
      </c>
      <c r="B157" s="1280"/>
      <c r="C157" s="235"/>
      <c r="D157" s="235"/>
      <c r="E157" s="236"/>
      <c r="F157" s="138"/>
      <c r="G157" s="232"/>
      <c r="H157" s="99"/>
      <c r="I157" s="99"/>
      <c r="J157" s="100"/>
    </row>
    <row r="158" spans="1:12" ht="38.25" customHeight="1">
      <c r="A158" s="192" t="s">
        <v>1428</v>
      </c>
      <c r="B158" s="237" t="s">
        <v>1147</v>
      </c>
      <c r="C158" s="237" t="s">
        <v>1147</v>
      </c>
      <c r="D158" s="67"/>
      <c r="E158" s="68"/>
      <c r="F158" s="45"/>
      <c r="G158" s="238" t="s">
        <v>1147</v>
      </c>
      <c r="H158" s="55" t="s">
        <v>1278</v>
      </c>
      <c r="I158" s="44"/>
      <c r="J158" s="46"/>
    </row>
    <row r="159" spans="1:12" ht="37.5" customHeight="1">
      <c r="A159" s="51" t="s">
        <v>1429</v>
      </c>
      <c r="B159" s="104"/>
      <c r="C159" s="104"/>
      <c r="D159" s="104"/>
      <c r="E159" s="20"/>
      <c r="F159" s="69"/>
      <c r="G159" s="85"/>
      <c r="H159" s="20"/>
      <c r="I159" s="20"/>
      <c r="J159" s="22"/>
    </row>
    <row r="160" spans="1:12" ht="25.5" customHeight="1">
      <c r="A160" s="23" t="s">
        <v>1430</v>
      </c>
      <c r="B160" s="25" t="s">
        <v>1147</v>
      </c>
      <c r="C160" s="25"/>
      <c r="D160" s="25"/>
      <c r="E160" s="33"/>
      <c r="F160" s="70"/>
      <c r="G160" s="30"/>
      <c r="H160" s="33"/>
      <c r="I160" s="33"/>
      <c r="J160" s="71"/>
    </row>
    <row r="161" spans="1:10" ht="22.5" customHeight="1">
      <c r="A161" s="23" t="s">
        <v>1431</v>
      </c>
      <c r="B161" s="25" t="s">
        <v>1147</v>
      </c>
      <c r="C161" s="25"/>
      <c r="D161" s="25"/>
      <c r="E161" s="33"/>
      <c r="F161" s="25" t="s">
        <v>1147</v>
      </c>
      <c r="G161" s="24" t="s">
        <v>1147</v>
      </c>
      <c r="H161" s="33"/>
      <c r="I161" s="33"/>
      <c r="J161" s="71"/>
    </row>
    <row r="162" spans="1:10" ht="24" customHeight="1">
      <c r="A162" s="23" t="s">
        <v>1432</v>
      </c>
      <c r="B162" s="25"/>
      <c r="C162" s="25"/>
      <c r="D162" s="25"/>
      <c r="E162" s="33"/>
      <c r="F162" s="25"/>
      <c r="G162" s="30" t="s">
        <v>1433</v>
      </c>
      <c r="H162" s="33"/>
      <c r="I162" s="33"/>
      <c r="J162" s="71"/>
    </row>
    <row r="163" spans="1:10" ht="24" customHeight="1">
      <c r="A163" s="23" t="s">
        <v>1434</v>
      </c>
      <c r="B163" s="25"/>
      <c r="C163" s="25"/>
      <c r="D163" s="25"/>
      <c r="E163" s="68"/>
      <c r="F163" s="25"/>
      <c r="G163" s="30" t="s">
        <v>1433</v>
      </c>
      <c r="H163" s="68"/>
      <c r="I163" s="68"/>
      <c r="J163" s="40"/>
    </row>
    <row r="164" spans="1:10" ht="63.75" customHeight="1">
      <c r="A164" s="239" t="s">
        <v>1435</v>
      </c>
      <c r="B164" s="241"/>
      <c r="C164" s="242"/>
      <c r="D164" s="241"/>
      <c r="E164" s="20"/>
      <c r="F164" s="60"/>
      <c r="G164" s="200"/>
      <c r="H164" s="20"/>
      <c r="I164" s="20"/>
      <c r="J164" s="22"/>
    </row>
    <row r="165" spans="1:10" ht="29.25" customHeight="1">
      <c r="A165" s="243" t="s">
        <v>1436</v>
      </c>
      <c r="B165" s="244"/>
      <c r="C165" s="244"/>
      <c r="D165" s="244"/>
      <c r="E165" s="33"/>
      <c r="F165" s="32"/>
      <c r="G165" s="203"/>
      <c r="H165" s="33"/>
      <c r="I165" s="33"/>
      <c r="J165" s="71"/>
    </row>
    <row r="166" spans="1:10" ht="26.25" customHeight="1">
      <c r="A166" s="23" t="s">
        <v>1430</v>
      </c>
      <c r="B166" s="24" t="s">
        <v>1339</v>
      </c>
      <c r="C166" s="24" t="s">
        <v>1339</v>
      </c>
      <c r="D166" s="24">
        <v>0</v>
      </c>
      <c r="E166" s="33"/>
      <c r="F166" s="32"/>
      <c r="G166" s="203"/>
      <c r="H166" s="33"/>
      <c r="I166" s="33"/>
      <c r="J166" s="71"/>
    </row>
    <row r="167" spans="1:10" ht="24" customHeight="1">
      <c r="A167" s="23" t="s">
        <v>1431</v>
      </c>
      <c r="B167" s="24" t="s">
        <v>1339</v>
      </c>
      <c r="C167" s="24" t="s">
        <v>1339</v>
      </c>
      <c r="D167" s="24">
        <v>0</v>
      </c>
      <c r="E167" s="33"/>
      <c r="F167" s="32" t="s">
        <v>1437</v>
      </c>
      <c r="G167" s="203"/>
      <c r="H167" s="33"/>
      <c r="I167" s="33"/>
      <c r="J167" s="71"/>
    </row>
    <row r="168" spans="1:10" ht="27" customHeight="1">
      <c r="A168" s="23" t="s">
        <v>1432</v>
      </c>
      <c r="B168" s="24" t="s">
        <v>1418</v>
      </c>
      <c r="C168" s="24" t="s">
        <v>1418</v>
      </c>
      <c r="D168" s="24">
        <v>0</v>
      </c>
      <c r="E168" s="33"/>
      <c r="F168" s="32" t="s">
        <v>1438</v>
      </c>
      <c r="G168" s="203"/>
      <c r="H168" s="33"/>
      <c r="I168" s="33"/>
      <c r="J168" s="71"/>
    </row>
    <row r="169" spans="1:10" ht="39.75" customHeight="1">
      <c r="A169" s="73" t="s">
        <v>1434</v>
      </c>
      <c r="B169" s="78" t="s">
        <v>1439</v>
      </c>
      <c r="C169" s="78" t="s">
        <v>1439</v>
      </c>
      <c r="D169" s="78">
        <v>0</v>
      </c>
      <c r="E169" s="39"/>
      <c r="F169" s="38" t="s">
        <v>1440</v>
      </c>
      <c r="G169" s="245"/>
      <c r="H169" s="68"/>
      <c r="I169" s="68"/>
      <c r="J169" s="40"/>
    </row>
    <row r="170" spans="1:10" ht="30" customHeight="1">
      <c r="A170" s="246" t="s">
        <v>1441</v>
      </c>
      <c r="B170" s="121"/>
      <c r="C170" s="247"/>
      <c r="D170" s="121"/>
      <c r="E170" s="20"/>
      <c r="F170" s="60"/>
      <c r="G170" s="200"/>
      <c r="H170" s="20"/>
      <c r="I170" s="20"/>
      <c r="J170" s="22"/>
    </row>
    <row r="171" spans="1:10" ht="25.5" customHeight="1">
      <c r="A171" s="103" t="s">
        <v>1430</v>
      </c>
      <c r="B171" s="24" t="s">
        <v>1210</v>
      </c>
      <c r="C171" s="24" t="s">
        <v>1210</v>
      </c>
      <c r="D171" s="24">
        <v>0</v>
      </c>
      <c r="E171" s="33"/>
      <c r="F171" s="32"/>
      <c r="G171" s="203"/>
      <c r="H171" s="33"/>
      <c r="I171" s="33"/>
      <c r="J171" s="71"/>
    </row>
    <row r="172" spans="1:10" ht="25.5" customHeight="1">
      <c r="A172" s="103" t="s">
        <v>1431</v>
      </c>
      <c r="B172" s="24" t="s">
        <v>1210</v>
      </c>
      <c r="C172" s="24" t="s">
        <v>1210</v>
      </c>
      <c r="D172" s="24">
        <v>0</v>
      </c>
      <c r="E172" s="33"/>
      <c r="F172" s="32" t="s">
        <v>1442</v>
      </c>
      <c r="G172" s="203"/>
      <c r="H172" s="33"/>
      <c r="I172" s="33"/>
      <c r="J172" s="71"/>
    </row>
    <row r="173" spans="1:10" ht="39" customHeight="1">
      <c r="A173" s="103" t="s">
        <v>1432</v>
      </c>
      <c r="B173" s="24" t="s">
        <v>1443</v>
      </c>
      <c r="C173" s="24" t="s">
        <v>1443</v>
      </c>
      <c r="D173" s="24">
        <v>0</v>
      </c>
      <c r="E173" s="33"/>
      <c r="F173" s="32" t="s">
        <v>1444</v>
      </c>
      <c r="G173" s="203"/>
      <c r="H173" s="33"/>
      <c r="I173" s="33"/>
      <c r="J173" s="71"/>
    </row>
    <row r="174" spans="1:10" ht="40.5" customHeight="1">
      <c r="A174" s="154" t="s">
        <v>1434</v>
      </c>
      <c r="B174" s="78" t="s">
        <v>1445</v>
      </c>
      <c r="C174" s="78" t="s">
        <v>1445</v>
      </c>
      <c r="D174" s="78">
        <v>0</v>
      </c>
      <c r="E174" s="68"/>
      <c r="F174" s="38" t="s">
        <v>1446</v>
      </c>
      <c r="G174" s="205"/>
      <c r="H174" s="68"/>
      <c r="I174" s="68"/>
      <c r="J174" s="40"/>
    </row>
    <row r="175" spans="1:10" ht="31.5" customHeight="1">
      <c r="A175" s="1281" t="s">
        <v>1447</v>
      </c>
      <c r="B175" s="1282"/>
      <c r="C175" s="248"/>
      <c r="D175" s="248"/>
      <c r="E175" s="44"/>
      <c r="F175" s="45"/>
      <c r="G175" s="193"/>
      <c r="H175" s="44"/>
      <c r="I175" s="44"/>
      <c r="J175" s="46"/>
    </row>
    <row r="176" spans="1:10" ht="36.75" customHeight="1">
      <c r="A176" s="249" t="s">
        <v>1448</v>
      </c>
      <c r="B176" s="36" t="s">
        <v>1147</v>
      </c>
      <c r="C176" s="36" t="s">
        <v>1147</v>
      </c>
      <c r="D176" s="36" t="s">
        <v>1147</v>
      </c>
      <c r="E176" s="68"/>
      <c r="F176" s="52" t="s">
        <v>1147</v>
      </c>
      <c r="G176" s="205"/>
      <c r="H176" s="44"/>
      <c r="I176" s="44"/>
      <c r="J176" s="46"/>
    </row>
    <row r="177" spans="1:10" ht="63" customHeight="1">
      <c r="A177" s="51" t="s">
        <v>1449</v>
      </c>
      <c r="B177" s="250"/>
      <c r="C177" s="250"/>
      <c r="D177" s="251"/>
      <c r="E177" s="20"/>
      <c r="F177" s="60"/>
      <c r="G177" s="200"/>
      <c r="H177" s="20"/>
      <c r="I177" s="20"/>
      <c r="J177" s="22"/>
    </row>
    <row r="178" spans="1:10" ht="23.25" customHeight="1">
      <c r="A178" s="243" t="s">
        <v>1450</v>
      </c>
      <c r="B178" s="109"/>
      <c r="C178" s="109"/>
      <c r="D178" s="2"/>
      <c r="E178" s="33"/>
      <c r="F178" s="32"/>
      <c r="G178" s="203"/>
      <c r="H178" s="33"/>
      <c r="I178" s="33"/>
      <c r="J178" s="71"/>
    </row>
    <row r="179" spans="1:10" ht="57.75" customHeight="1">
      <c r="A179" s="23" t="s">
        <v>1430</v>
      </c>
      <c r="B179" s="24" t="s">
        <v>1147</v>
      </c>
      <c r="C179" s="36" t="s">
        <v>1147</v>
      </c>
      <c r="D179" s="36" t="s">
        <v>1354</v>
      </c>
      <c r="E179" s="33"/>
      <c r="F179" s="32"/>
      <c r="G179" s="203"/>
      <c r="H179" s="33"/>
      <c r="I179" s="33"/>
      <c r="J179" s="71"/>
    </row>
    <row r="180" spans="1:10" ht="27.75" customHeight="1">
      <c r="A180" s="23" t="s">
        <v>1431</v>
      </c>
      <c r="B180" s="78" t="s">
        <v>1147</v>
      </c>
      <c r="C180" s="36" t="s">
        <v>1147</v>
      </c>
      <c r="D180" s="36" t="s">
        <v>1354</v>
      </c>
      <c r="E180" s="68"/>
      <c r="F180" s="38" t="s">
        <v>1451</v>
      </c>
      <c r="G180" s="205" t="s">
        <v>1452</v>
      </c>
      <c r="H180" s="68"/>
      <c r="I180" s="68"/>
      <c r="J180" s="40"/>
    </row>
    <row r="181" spans="1:10" ht="87" customHeight="1">
      <c r="A181" s="92" t="s">
        <v>1453</v>
      </c>
      <c r="B181" s="93" t="s">
        <v>1147</v>
      </c>
      <c r="C181" s="93" t="s">
        <v>1147</v>
      </c>
      <c r="D181" s="93" t="s">
        <v>1147</v>
      </c>
      <c r="E181" s="44"/>
      <c r="F181" s="45"/>
      <c r="G181" s="193"/>
      <c r="H181" s="44"/>
      <c r="I181" s="44"/>
      <c r="J181" s="46"/>
    </row>
    <row r="182" spans="1:10" ht="43.5" customHeight="1">
      <c r="A182" s="1283" t="s">
        <v>1454</v>
      </c>
      <c r="B182" s="1284"/>
      <c r="C182" s="252"/>
      <c r="D182" s="252"/>
      <c r="E182" s="231"/>
      <c r="F182" s="253"/>
      <c r="G182" s="232"/>
      <c r="H182" s="99"/>
      <c r="I182" s="99"/>
      <c r="J182" s="100"/>
    </row>
    <row r="183" spans="1:10" ht="41.25" customHeight="1">
      <c r="A183" s="82" t="s">
        <v>1455</v>
      </c>
      <c r="B183" s="93" t="s">
        <v>1147</v>
      </c>
      <c r="C183" s="93" t="s">
        <v>1147</v>
      </c>
      <c r="D183" s="93" t="s">
        <v>1147</v>
      </c>
      <c r="E183" s="44"/>
      <c r="F183" s="93" t="s">
        <v>1147</v>
      </c>
      <c r="G183" s="254" t="s">
        <v>1147</v>
      </c>
      <c r="H183" s="44"/>
      <c r="I183" s="44"/>
      <c r="J183" s="46"/>
    </row>
    <row r="184" spans="1:10" ht="43.5" customHeight="1">
      <c r="A184" s="194" t="s">
        <v>1456</v>
      </c>
      <c r="B184" s="237" t="s">
        <v>1457</v>
      </c>
      <c r="C184" s="48" t="s">
        <v>1200</v>
      </c>
      <c r="D184" s="48">
        <v>1.67</v>
      </c>
      <c r="E184" s="44"/>
      <c r="F184" s="45"/>
      <c r="G184" s="193"/>
      <c r="H184" s="44"/>
      <c r="I184" s="44"/>
      <c r="J184" s="46"/>
    </row>
    <row r="185" spans="1:10" ht="47.25" customHeight="1">
      <c r="A185" s="196" t="s">
        <v>1458</v>
      </c>
      <c r="B185" s="93" t="s">
        <v>1459</v>
      </c>
      <c r="C185" s="48" t="s">
        <v>1460</v>
      </c>
      <c r="D185" s="48">
        <v>0.33</v>
      </c>
      <c r="E185" s="44"/>
      <c r="F185" s="45"/>
      <c r="G185" s="193"/>
      <c r="H185" s="44"/>
      <c r="I185" s="44"/>
      <c r="J185" s="46"/>
    </row>
    <row r="186" spans="1:10" ht="47.25" customHeight="1">
      <c r="A186" s="1285" t="s">
        <v>1461</v>
      </c>
      <c r="B186" s="1286"/>
      <c r="C186" s="255"/>
      <c r="D186" s="255"/>
      <c r="E186" s="96"/>
      <c r="F186" s="256"/>
      <c r="G186" s="232"/>
      <c r="H186" s="99"/>
      <c r="I186" s="99"/>
      <c r="J186" s="100"/>
    </row>
    <row r="187" spans="1:10" ht="66.75" customHeight="1">
      <c r="A187" s="51" t="s">
        <v>1462</v>
      </c>
      <c r="B187" s="140"/>
      <c r="C187" s="119"/>
      <c r="D187" s="119"/>
      <c r="E187" s="257"/>
      <c r="F187" s="60"/>
      <c r="G187" s="200"/>
      <c r="H187" s="20"/>
      <c r="I187" s="20"/>
      <c r="J187" s="22"/>
    </row>
    <row r="188" spans="1:10" ht="138.75" customHeight="1">
      <c r="A188" s="23" t="s">
        <v>1463</v>
      </c>
      <c r="B188" s="24" t="s">
        <v>1464</v>
      </c>
      <c r="C188" s="24" t="s">
        <v>1464</v>
      </c>
      <c r="D188" s="25">
        <v>0</v>
      </c>
      <c r="E188" s="257"/>
      <c r="F188" s="32"/>
      <c r="G188" s="203"/>
      <c r="H188" s="33"/>
      <c r="I188" s="33"/>
      <c r="J188" s="71"/>
    </row>
    <row r="189" spans="1:10" ht="130.5" customHeight="1">
      <c r="A189" s="73" t="s">
        <v>1465</v>
      </c>
      <c r="B189" s="78" t="s">
        <v>1464</v>
      </c>
      <c r="C189" s="78" t="s">
        <v>1464</v>
      </c>
      <c r="D189" s="43">
        <v>0</v>
      </c>
      <c r="E189" s="258"/>
      <c r="F189" s="38" t="s">
        <v>1466</v>
      </c>
      <c r="G189" s="38" t="s">
        <v>1467</v>
      </c>
      <c r="H189" s="68"/>
      <c r="I189" s="68"/>
      <c r="J189" s="40"/>
    </row>
    <row r="190" spans="1:10" ht="90" customHeight="1">
      <c r="A190" s="155" t="s">
        <v>1468</v>
      </c>
      <c r="B190" s="25" t="s">
        <v>1147</v>
      </c>
      <c r="C190" s="24"/>
      <c r="D190" s="24"/>
      <c r="E190" s="44"/>
      <c r="F190" s="25" t="s">
        <v>1147</v>
      </c>
      <c r="G190" s="193"/>
      <c r="H190" s="44"/>
      <c r="I190" s="44"/>
      <c r="J190" s="46"/>
    </row>
    <row r="191" spans="1:10" ht="63.75" customHeight="1">
      <c r="A191" s="82" t="s">
        <v>1469</v>
      </c>
      <c r="B191" s="93" t="s">
        <v>1470</v>
      </c>
      <c r="C191" s="48"/>
      <c r="D191" s="48"/>
      <c r="E191" s="44"/>
      <c r="F191" s="45" t="s">
        <v>1471</v>
      </c>
      <c r="G191" s="193"/>
      <c r="H191" s="44"/>
      <c r="I191" s="44"/>
      <c r="J191" s="46"/>
    </row>
    <row r="192" spans="1:10" ht="40.5">
      <c r="A192" s="51" t="s">
        <v>1472</v>
      </c>
      <c r="B192" s="139"/>
      <c r="C192" s="139"/>
      <c r="D192" s="139"/>
      <c r="E192" s="20"/>
      <c r="F192" s="60"/>
      <c r="G192" s="85"/>
      <c r="H192" s="20"/>
      <c r="I192" s="20"/>
      <c r="J192" s="22"/>
    </row>
    <row r="193" spans="1:10" ht="30.75" customHeight="1">
      <c r="A193" s="23" t="s">
        <v>1430</v>
      </c>
      <c r="B193" s="24" t="s">
        <v>1473</v>
      </c>
      <c r="C193" s="25" t="s">
        <v>1184</v>
      </c>
      <c r="D193" s="25">
        <v>0.66</v>
      </c>
      <c r="E193" s="33"/>
      <c r="F193" s="32"/>
      <c r="G193" s="30"/>
      <c r="H193" s="33"/>
      <c r="I193" s="33"/>
      <c r="J193" s="71"/>
    </row>
    <row r="194" spans="1:10" ht="27.75" customHeight="1">
      <c r="A194" s="23" t="s">
        <v>1431</v>
      </c>
      <c r="B194" s="24" t="s">
        <v>1473</v>
      </c>
      <c r="C194" s="25" t="s">
        <v>1184</v>
      </c>
      <c r="D194" s="25">
        <v>0.66</v>
      </c>
      <c r="E194" s="33"/>
      <c r="F194" s="32" t="s">
        <v>1474</v>
      </c>
      <c r="G194" s="30" t="s">
        <v>1475</v>
      </c>
      <c r="H194" s="33"/>
      <c r="I194" s="33"/>
      <c r="J194" s="71"/>
    </row>
    <row r="195" spans="1:10" ht="27.75" customHeight="1">
      <c r="A195" s="23" t="s">
        <v>1432</v>
      </c>
      <c r="B195" s="24" t="s">
        <v>1459</v>
      </c>
      <c r="C195" s="25" t="s">
        <v>1460</v>
      </c>
      <c r="D195" s="25">
        <v>0.33</v>
      </c>
      <c r="E195" s="33"/>
      <c r="F195" s="32" t="s">
        <v>1474</v>
      </c>
      <c r="G195" s="30" t="s">
        <v>1475</v>
      </c>
      <c r="H195" s="33"/>
      <c r="I195" s="33"/>
      <c r="J195" s="71"/>
    </row>
    <row r="196" spans="1:10" ht="27" customHeight="1">
      <c r="A196" s="73" t="s">
        <v>1434</v>
      </c>
      <c r="B196" s="78" t="s">
        <v>1195</v>
      </c>
      <c r="C196" s="43" t="s">
        <v>1195</v>
      </c>
      <c r="D196" s="43">
        <v>0</v>
      </c>
      <c r="E196" s="68"/>
      <c r="F196" s="32" t="s">
        <v>1474</v>
      </c>
      <c r="G196" s="81" t="s">
        <v>1475</v>
      </c>
      <c r="H196" s="68"/>
      <c r="I196" s="68"/>
      <c r="J196" s="40"/>
    </row>
    <row r="197" spans="1:10" ht="106.5" customHeight="1">
      <c r="A197" s="194" t="s">
        <v>1476</v>
      </c>
      <c r="B197" s="48" t="s">
        <v>1147</v>
      </c>
      <c r="C197" s="48"/>
      <c r="D197" s="48"/>
      <c r="E197" s="44"/>
      <c r="F197" s="45"/>
      <c r="G197" s="193"/>
      <c r="H197" s="44"/>
      <c r="I197" s="44"/>
      <c r="J197" s="46"/>
    </row>
    <row r="198" spans="1:10" ht="81" customHeight="1">
      <c r="A198" s="259" t="s">
        <v>1477</v>
      </c>
      <c r="B198" s="260" t="s">
        <v>1147</v>
      </c>
      <c r="C198" s="25"/>
      <c r="D198" s="25"/>
      <c r="E198" s="20"/>
      <c r="F198" s="60"/>
      <c r="G198" s="200"/>
      <c r="H198" s="20"/>
      <c r="I198" s="20"/>
      <c r="J198" s="22"/>
    </row>
    <row r="199" spans="1:10" ht="42.75" customHeight="1">
      <c r="A199" s="261" t="s">
        <v>1478</v>
      </c>
      <c r="B199" s="86"/>
      <c r="C199" s="86"/>
      <c r="D199" s="87"/>
      <c r="E199" s="33"/>
      <c r="F199" s="32"/>
      <c r="G199" s="203"/>
      <c r="H199" s="33"/>
      <c r="I199" s="33"/>
      <c r="J199" s="71"/>
    </row>
    <row r="200" spans="1:10" ht="126.75" customHeight="1">
      <c r="A200" s="23" t="s">
        <v>1479</v>
      </c>
      <c r="B200" s="262" t="s">
        <v>1480</v>
      </c>
      <c r="C200" s="262" t="s">
        <v>1480</v>
      </c>
      <c r="D200" s="43">
        <v>0</v>
      </c>
      <c r="E200" s="33"/>
      <c r="F200" s="32" t="s">
        <v>1481</v>
      </c>
      <c r="G200" s="32" t="s">
        <v>1482</v>
      </c>
      <c r="H200" s="27"/>
      <c r="I200" s="33"/>
      <c r="J200" s="71"/>
    </row>
    <row r="201" spans="1:10" ht="124.5" customHeight="1">
      <c r="A201" s="73" t="s">
        <v>1483</v>
      </c>
      <c r="B201" s="262" t="s">
        <v>1484</v>
      </c>
      <c r="C201" s="262" t="s">
        <v>1484</v>
      </c>
      <c r="D201" s="43">
        <v>0</v>
      </c>
      <c r="E201" s="68"/>
      <c r="F201" s="32" t="s">
        <v>1485</v>
      </c>
      <c r="G201" s="32" t="s">
        <v>1482</v>
      </c>
      <c r="H201" s="39"/>
      <c r="I201" s="68"/>
      <c r="J201" s="40"/>
    </row>
    <row r="202" spans="1:10" ht="74.25" customHeight="1">
      <c r="A202" s="92" t="s">
        <v>1486</v>
      </c>
      <c r="B202" s="48" t="s">
        <v>1147</v>
      </c>
      <c r="C202" s="48"/>
      <c r="D202" s="48"/>
      <c r="E202" s="44"/>
      <c r="F202" s="45"/>
      <c r="G202" s="193"/>
      <c r="H202" s="44"/>
      <c r="I202" s="44"/>
      <c r="J202" s="46"/>
    </row>
    <row r="203" spans="1:10" ht="26.25" customHeight="1">
      <c r="A203" s="127" t="s">
        <v>1487</v>
      </c>
      <c r="B203" s="119"/>
      <c r="C203" s="119"/>
      <c r="D203" s="87"/>
      <c r="E203" s="20"/>
      <c r="F203" s="60"/>
      <c r="G203" s="200"/>
      <c r="H203" s="20"/>
      <c r="I203" s="20"/>
      <c r="J203" s="22"/>
    </row>
    <row r="204" spans="1:10" ht="86.25" customHeight="1">
      <c r="A204" s="23" t="s">
        <v>1488</v>
      </c>
      <c r="B204" s="262" t="s">
        <v>1489</v>
      </c>
      <c r="C204" s="263"/>
      <c r="D204" s="264"/>
      <c r="E204" s="33"/>
      <c r="F204" s="32" t="s">
        <v>1490</v>
      </c>
      <c r="G204" s="203"/>
      <c r="H204" s="33"/>
      <c r="I204" s="33"/>
      <c r="J204" s="71"/>
    </row>
    <row r="205" spans="1:10" ht="73.5" customHeight="1">
      <c r="A205" s="265" t="s">
        <v>1491</v>
      </c>
      <c r="B205" s="25" t="s">
        <v>1147</v>
      </c>
      <c r="C205" s="25"/>
      <c r="D205" s="25"/>
      <c r="E205" s="33"/>
      <c r="F205" s="32"/>
      <c r="G205" s="203"/>
      <c r="H205" s="33"/>
      <c r="I205" s="33"/>
      <c r="J205" s="71"/>
    </row>
    <row r="206" spans="1:10" ht="53.25" customHeight="1">
      <c r="A206" s="266" t="s">
        <v>1492</v>
      </c>
      <c r="B206" s="43" t="s">
        <v>1147</v>
      </c>
      <c r="C206" s="43"/>
      <c r="D206" s="43"/>
      <c r="E206" s="68"/>
      <c r="F206" s="38"/>
      <c r="G206" s="205"/>
      <c r="H206" s="68"/>
      <c r="I206" s="68"/>
      <c r="J206" s="40"/>
    </row>
    <row r="207" spans="1:10" ht="69" customHeight="1">
      <c r="A207" s="92" t="s">
        <v>1493</v>
      </c>
      <c r="B207" s="267" t="s">
        <v>1494</v>
      </c>
      <c r="C207" s="267" t="s">
        <v>1494</v>
      </c>
      <c r="D207" s="268"/>
      <c r="E207" s="44"/>
      <c r="F207" s="267" t="s">
        <v>1494</v>
      </c>
      <c r="G207" s="193"/>
      <c r="H207" s="44"/>
      <c r="I207" s="44"/>
      <c r="J207" s="46"/>
    </row>
    <row r="208" spans="1:10" ht="55.5" customHeight="1">
      <c r="A208" s="1287" t="s">
        <v>1495</v>
      </c>
      <c r="B208" s="1288"/>
      <c r="C208" s="252"/>
      <c r="D208" s="252"/>
      <c r="E208" s="231"/>
      <c r="F208" s="138"/>
      <c r="G208" s="232"/>
      <c r="H208" s="99"/>
      <c r="I208" s="99"/>
      <c r="J208" s="100"/>
    </row>
    <row r="209" spans="1:10" ht="24" customHeight="1">
      <c r="A209" s="1289" t="s">
        <v>1496</v>
      </c>
      <c r="B209" s="1290"/>
      <c r="C209" s="270"/>
      <c r="D209" s="270"/>
      <c r="E209" s="231"/>
      <c r="F209" s="138"/>
      <c r="G209" s="232"/>
      <c r="H209" s="99"/>
      <c r="I209" s="99"/>
      <c r="J209" s="100"/>
    </row>
    <row r="210" spans="1:10" ht="39" customHeight="1">
      <c r="A210" s="271"/>
      <c r="B210" s="272"/>
      <c r="C210" s="272"/>
      <c r="D210" s="272"/>
      <c r="E210" s="236"/>
      <c r="F210" s="138"/>
      <c r="G210" s="232"/>
      <c r="H210" s="99"/>
      <c r="I210" s="99"/>
      <c r="J210" s="100"/>
    </row>
    <row r="211" spans="1:10" ht="47.25" customHeight="1">
      <c r="A211" s="82" t="s">
        <v>1497</v>
      </c>
      <c r="B211" s="48" t="s">
        <v>1147</v>
      </c>
      <c r="C211" s="48" t="s">
        <v>1147</v>
      </c>
      <c r="D211" s="48" t="s">
        <v>1147</v>
      </c>
      <c r="E211" s="68"/>
      <c r="F211" s="48" t="s">
        <v>1147</v>
      </c>
      <c r="G211" s="193"/>
      <c r="H211" s="44"/>
      <c r="I211" s="44"/>
      <c r="J211" s="46"/>
    </row>
    <row r="212" spans="1:10" ht="84" customHeight="1">
      <c r="A212" s="51" t="s">
        <v>1498</v>
      </c>
      <c r="B212" s="121"/>
      <c r="C212" s="247"/>
      <c r="D212" s="121"/>
      <c r="E212" s="20"/>
      <c r="F212" s="60"/>
      <c r="G212" s="200"/>
      <c r="H212" s="20"/>
      <c r="I212" s="20"/>
      <c r="J212" s="22"/>
    </row>
    <row r="213" spans="1:10" ht="36" customHeight="1">
      <c r="A213" s="23" t="s">
        <v>1499</v>
      </c>
      <c r="B213" s="262" t="s">
        <v>1500</v>
      </c>
      <c r="C213" s="262" t="s">
        <v>1500</v>
      </c>
      <c r="D213" s="25">
        <v>0</v>
      </c>
      <c r="E213" s="33"/>
      <c r="F213" s="32"/>
      <c r="G213" s="203"/>
      <c r="H213" s="33"/>
      <c r="I213" s="33"/>
      <c r="J213" s="71"/>
    </row>
    <row r="214" spans="1:10" ht="37.5" customHeight="1">
      <c r="A214" s="23" t="s">
        <v>1501</v>
      </c>
      <c r="B214" s="273" t="s">
        <v>1313</v>
      </c>
      <c r="C214" s="274" t="s">
        <v>1313</v>
      </c>
      <c r="D214" s="566"/>
      <c r="E214" s="565"/>
      <c r="F214" s="38"/>
      <c r="G214" s="205"/>
      <c r="H214" s="68"/>
      <c r="I214" s="68"/>
      <c r="J214" s="40"/>
    </row>
    <row r="215" spans="1:10" s="276" customFormat="1" ht="81.75" customHeight="1">
      <c r="A215" s="92" t="s">
        <v>1502</v>
      </c>
      <c r="B215" s="275" t="s">
        <v>1313</v>
      </c>
      <c r="C215" s="275" t="s">
        <v>1313</v>
      </c>
      <c r="D215" s="43">
        <v>0</v>
      </c>
      <c r="E215" s="44"/>
      <c r="F215" s="45"/>
      <c r="G215" s="55"/>
      <c r="H215" s="44"/>
      <c r="I215" s="44"/>
      <c r="J215" s="46"/>
    </row>
    <row r="216" spans="1:10" ht="41.25" customHeight="1">
      <c r="A216" s="92" t="s">
        <v>1503</v>
      </c>
      <c r="B216" s="48" t="s">
        <v>1147</v>
      </c>
      <c r="C216" s="48" t="s">
        <v>1147</v>
      </c>
      <c r="D216" s="48" t="s">
        <v>1147</v>
      </c>
      <c r="E216" s="44"/>
      <c r="F216" s="45"/>
      <c r="G216" s="193"/>
      <c r="H216" s="44"/>
      <c r="I216" s="44"/>
      <c r="J216" s="46"/>
    </row>
    <row r="217" spans="1:10" ht="46.5" customHeight="1">
      <c r="A217" s="1287" t="s">
        <v>1504</v>
      </c>
      <c r="B217" s="1288"/>
      <c r="C217" s="269"/>
      <c r="D217" s="269"/>
      <c r="E217" s="277"/>
      <c r="F217" s="253"/>
      <c r="G217" s="232"/>
      <c r="H217" s="99"/>
      <c r="I217" s="99"/>
      <c r="J217" s="100"/>
    </row>
    <row r="218" spans="1:10" ht="40.5" customHeight="1">
      <c r="A218" s="278"/>
      <c r="B218" s="279"/>
      <c r="C218" s="279"/>
      <c r="D218" s="279"/>
      <c r="E218" s="236"/>
      <c r="F218" s="253"/>
      <c r="G218" s="232"/>
      <c r="H218" s="99"/>
      <c r="I218" s="99"/>
      <c r="J218" s="100"/>
    </row>
    <row r="219" spans="1:10" ht="51" customHeight="1">
      <c r="A219" s="51" t="s">
        <v>1505</v>
      </c>
      <c r="B219" s="280"/>
      <c r="C219" s="280"/>
      <c r="D219" s="280"/>
      <c r="E219" s="20"/>
      <c r="F219" s="60"/>
      <c r="G219" s="200"/>
      <c r="H219" s="20"/>
      <c r="I219" s="20"/>
      <c r="J219" s="22"/>
    </row>
    <row r="220" spans="1:10" ht="38.25" customHeight="1">
      <c r="A220" s="23" t="s">
        <v>1506</v>
      </c>
      <c r="B220" s="24" t="s">
        <v>1507</v>
      </c>
      <c r="C220" s="112" t="s">
        <v>1508</v>
      </c>
      <c r="D220" s="112">
        <v>0</v>
      </c>
      <c r="E220" s="33"/>
      <c r="F220" s="32"/>
      <c r="G220" s="203"/>
      <c r="H220" s="33"/>
      <c r="I220" s="33"/>
      <c r="J220" s="71"/>
    </row>
    <row r="221" spans="1:10" ht="57.75" customHeight="1">
      <c r="A221" s="23" t="s">
        <v>1509</v>
      </c>
      <c r="B221" s="112" t="s">
        <v>1510</v>
      </c>
      <c r="C221" s="112" t="s">
        <v>1508</v>
      </c>
      <c r="D221" s="112">
        <v>0</v>
      </c>
      <c r="E221" s="68"/>
      <c r="F221" s="38"/>
      <c r="G221" s="205"/>
      <c r="H221" s="68"/>
      <c r="I221" s="68"/>
      <c r="J221" s="40"/>
    </row>
    <row r="222" spans="1:10" ht="30.75" customHeight="1">
      <c r="A222" s="92" t="s">
        <v>1511</v>
      </c>
      <c r="B222" s="93" t="s">
        <v>1147</v>
      </c>
      <c r="C222" s="93" t="s">
        <v>1147</v>
      </c>
      <c r="D222" s="93"/>
      <c r="E222" s="44"/>
      <c r="F222" s="45"/>
      <c r="G222" s="193"/>
      <c r="H222" s="44"/>
      <c r="I222" s="44"/>
      <c r="J222" s="46"/>
    </row>
    <row r="223" spans="1:10" ht="48.75" customHeight="1">
      <c r="A223" s="1287" t="s">
        <v>1512</v>
      </c>
      <c r="B223" s="1291"/>
      <c r="C223" s="281"/>
      <c r="D223" s="281"/>
      <c r="E223" s="231"/>
      <c r="F223" s="253"/>
      <c r="G223" s="232"/>
      <c r="H223" s="99"/>
      <c r="I223" s="99"/>
      <c r="J223" s="100"/>
    </row>
    <row r="224" spans="1:10" ht="43.5" customHeight="1">
      <c r="A224" s="282"/>
      <c r="B224" s="283"/>
      <c r="C224" s="283"/>
      <c r="D224" s="283"/>
      <c r="E224" s="236"/>
      <c r="F224" s="253"/>
      <c r="G224" s="232"/>
      <c r="H224" s="99"/>
      <c r="I224" s="99"/>
      <c r="J224" s="100"/>
    </row>
    <row r="225" spans="1:10" ht="44.25" customHeight="1">
      <c r="A225" s="51" t="s">
        <v>1513</v>
      </c>
      <c r="B225" s="199"/>
      <c r="C225" s="106"/>
      <c r="D225" s="106"/>
      <c r="E225" s="20"/>
      <c r="F225" s="60"/>
      <c r="G225" s="200"/>
      <c r="H225" s="20"/>
      <c r="I225" s="20"/>
      <c r="J225" s="22"/>
    </row>
    <row r="226" spans="1:10" ht="51.75" customHeight="1">
      <c r="A226" s="23" t="s">
        <v>1514</v>
      </c>
      <c r="B226" s="24" t="s">
        <v>1515</v>
      </c>
      <c r="C226" s="24" t="s">
        <v>1516</v>
      </c>
      <c r="D226" s="24">
        <v>0</v>
      </c>
      <c r="E226" s="27"/>
      <c r="F226" s="284" t="s">
        <v>1517</v>
      </c>
      <c r="G226" s="213"/>
      <c r="H226" s="33"/>
      <c r="I226" s="33"/>
      <c r="J226" s="71"/>
    </row>
    <row r="227" spans="1:10" ht="45" customHeight="1">
      <c r="A227" s="23" t="s">
        <v>1518</v>
      </c>
      <c r="B227" s="24" t="s">
        <v>1519</v>
      </c>
      <c r="C227" s="24" t="s">
        <v>1520</v>
      </c>
      <c r="D227" s="24">
        <v>0</v>
      </c>
      <c r="E227" s="33"/>
      <c r="F227" s="32"/>
      <c r="G227" s="203"/>
      <c r="H227" s="33"/>
      <c r="I227" s="33"/>
      <c r="J227" s="71"/>
    </row>
    <row r="228" spans="1:10" ht="51.75" customHeight="1">
      <c r="A228" s="73" t="s">
        <v>1521</v>
      </c>
      <c r="B228" s="78" t="s">
        <v>1522</v>
      </c>
      <c r="C228" s="78" t="s">
        <v>1523</v>
      </c>
      <c r="D228" s="78">
        <v>0</v>
      </c>
      <c r="E228" s="68"/>
      <c r="F228" s="38"/>
      <c r="G228" s="205"/>
      <c r="H228" s="68"/>
      <c r="I228" s="68"/>
      <c r="J228" s="40"/>
    </row>
    <row r="229" spans="1:10" ht="37.5" customHeight="1">
      <c r="A229" s="92" t="s">
        <v>1524</v>
      </c>
      <c r="B229" s="83" t="s">
        <v>1147</v>
      </c>
      <c r="C229" s="52" t="s">
        <v>1147</v>
      </c>
      <c r="D229" s="52"/>
      <c r="E229" s="44"/>
      <c r="F229" s="52" t="s">
        <v>1147</v>
      </c>
      <c r="G229" s="193"/>
      <c r="H229" s="44"/>
      <c r="I229" s="44"/>
      <c r="J229" s="46"/>
    </row>
    <row r="230" spans="1:10" ht="54" customHeight="1">
      <c r="A230" s="1273" t="s">
        <v>1525</v>
      </c>
      <c r="B230" s="1274"/>
      <c r="C230" s="285"/>
      <c r="D230" s="285"/>
      <c r="E230" s="231"/>
      <c r="F230" s="138"/>
      <c r="G230" s="232"/>
      <c r="H230" s="99"/>
      <c r="I230" s="99"/>
      <c r="J230" s="100"/>
    </row>
    <row r="231" spans="1:10" ht="65.25" customHeight="1">
      <c r="A231" s="1275" t="s">
        <v>1526</v>
      </c>
      <c r="B231" s="1276"/>
      <c r="C231" s="285"/>
      <c r="D231" s="285"/>
      <c r="E231" s="231"/>
      <c r="F231" s="138"/>
      <c r="G231" s="232"/>
      <c r="H231" s="99"/>
      <c r="I231" s="99"/>
      <c r="J231" s="100"/>
    </row>
    <row r="232" spans="1:10" ht="46.5" customHeight="1">
      <c r="A232" s="1275" t="s">
        <v>1527</v>
      </c>
      <c r="B232" s="1276"/>
      <c r="C232" s="285"/>
      <c r="D232" s="285"/>
      <c r="E232" s="231"/>
      <c r="F232" s="138"/>
      <c r="G232" s="232"/>
      <c r="H232" s="99"/>
      <c r="I232" s="99"/>
      <c r="J232" s="100"/>
    </row>
    <row r="233" spans="1:10" ht="36" customHeight="1">
      <c r="A233" s="1271" t="s">
        <v>1528</v>
      </c>
      <c r="B233" s="1272"/>
      <c r="C233" s="286"/>
      <c r="D233" s="286"/>
      <c r="E233" s="231"/>
      <c r="F233" s="138"/>
      <c r="G233" s="232"/>
      <c r="H233" s="99"/>
      <c r="I233" s="99"/>
      <c r="J233" s="100"/>
    </row>
    <row r="234" spans="1:10" ht="35.25" customHeight="1">
      <c r="A234" s="1265" t="s">
        <v>1529</v>
      </c>
      <c r="B234" s="1266"/>
      <c r="C234" s="233"/>
      <c r="D234" s="233"/>
      <c r="E234" s="231"/>
      <c r="F234" s="138"/>
      <c r="G234" s="232"/>
      <c r="H234" s="99"/>
      <c r="I234" s="99"/>
      <c r="J234" s="100"/>
    </row>
    <row r="235" spans="1:10" ht="26.25" customHeight="1">
      <c r="A235" s="1267" t="s">
        <v>1530</v>
      </c>
      <c r="B235" s="1268"/>
      <c r="C235" s="287"/>
      <c r="D235" s="287"/>
      <c r="E235" s="236"/>
      <c r="F235" s="138"/>
      <c r="G235" s="232"/>
      <c r="H235" s="99"/>
      <c r="I235" s="99"/>
      <c r="J235" s="100"/>
    </row>
    <row r="236" spans="1:10" ht="45" customHeight="1">
      <c r="A236" s="288" t="s">
        <v>1531</v>
      </c>
      <c r="B236" s="289" t="s">
        <v>1339</v>
      </c>
      <c r="C236" s="289" t="s">
        <v>1339</v>
      </c>
      <c r="D236" s="289">
        <v>0</v>
      </c>
      <c r="E236" s="44"/>
      <c r="F236" s="45"/>
      <c r="G236" s="193"/>
      <c r="H236" s="290"/>
      <c r="I236" s="44"/>
      <c r="J236" s="49"/>
    </row>
    <row r="237" spans="1:10" ht="44.25" customHeight="1">
      <c r="A237" s="51" t="s">
        <v>1532</v>
      </c>
      <c r="B237" s="240"/>
      <c r="C237" s="240"/>
      <c r="D237" s="240"/>
      <c r="E237" s="20"/>
      <c r="F237" s="60"/>
      <c r="G237" s="200"/>
      <c r="H237" s="20"/>
      <c r="I237" s="20"/>
      <c r="J237" s="291"/>
    </row>
    <row r="238" spans="1:10" ht="61.5" customHeight="1">
      <c r="A238" s="292" t="s">
        <v>1533</v>
      </c>
      <c r="B238" s="293" t="s">
        <v>1534</v>
      </c>
      <c r="C238" s="293" t="s">
        <v>1534</v>
      </c>
      <c r="D238" s="306">
        <v>0</v>
      </c>
      <c r="E238" s="27" t="s">
        <v>1535</v>
      </c>
      <c r="F238" s="27" t="s">
        <v>1536</v>
      </c>
      <c r="G238" s="32" t="s">
        <v>1537</v>
      </c>
      <c r="I238" s="33"/>
      <c r="J238" s="294">
        <v>1.5E-3</v>
      </c>
    </row>
    <row r="239" spans="1:10" ht="36" customHeight="1">
      <c r="A239" s="295" t="s">
        <v>1538</v>
      </c>
      <c r="B239" s="296"/>
      <c r="C239" s="296"/>
      <c r="D239" s="296"/>
      <c r="E239" s="33"/>
      <c r="F239" s="32"/>
      <c r="G239" s="203"/>
      <c r="H239" s="33"/>
      <c r="I239" s="27" t="s">
        <v>1539</v>
      </c>
      <c r="J239" s="298"/>
    </row>
    <row r="240" spans="1:10" ht="62.25" customHeight="1">
      <c r="A240" s="299" t="s">
        <v>1540</v>
      </c>
      <c r="B240" s="293" t="s">
        <v>1541</v>
      </c>
      <c r="C240" s="293" t="s">
        <v>1541</v>
      </c>
      <c r="D240" s="302">
        <v>0</v>
      </c>
      <c r="E240" s="33"/>
      <c r="F240" s="27" t="s">
        <v>1542</v>
      </c>
      <c r="G240" s="30" t="s">
        <v>1543</v>
      </c>
      <c r="H240" s="300">
        <v>5.0000000000000001E-3</v>
      </c>
      <c r="I240" s="33"/>
      <c r="J240" s="294">
        <v>2.5000000000000001E-3</v>
      </c>
    </row>
    <row r="241" spans="1:10" ht="49.5" customHeight="1">
      <c r="A241" s="301" t="s">
        <v>1544</v>
      </c>
      <c r="B241" s="302" t="s">
        <v>1545</v>
      </c>
      <c r="C241" s="302" t="s">
        <v>1546</v>
      </c>
      <c r="D241" s="302">
        <v>0</v>
      </c>
      <c r="E241" s="33"/>
      <c r="F241" s="27" t="s">
        <v>1547</v>
      </c>
      <c r="G241" s="30" t="s">
        <v>1548</v>
      </c>
      <c r="H241" s="33"/>
      <c r="I241" s="33"/>
      <c r="J241" s="304"/>
    </row>
    <row r="242" spans="1:10" ht="40.5">
      <c r="A242" s="305" t="s">
        <v>1549</v>
      </c>
      <c r="B242" s="302" t="s">
        <v>1182</v>
      </c>
      <c r="C242" s="302" t="s">
        <v>1182</v>
      </c>
      <c r="D242" s="302">
        <v>0</v>
      </c>
      <c r="E242" s="33" t="s">
        <v>1550</v>
      </c>
      <c r="F242" s="32" t="s">
        <v>1551</v>
      </c>
      <c r="G242" s="30"/>
      <c r="H242" s="33" t="s">
        <v>1182</v>
      </c>
      <c r="I242" s="33" t="s">
        <v>1552</v>
      </c>
      <c r="J242" s="30" t="s">
        <v>1553</v>
      </c>
    </row>
    <row r="243" spans="1:10" ht="65.25" customHeight="1">
      <c r="A243" s="305" t="s">
        <v>1554</v>
      </c>
      <c r="B243" s="306" t="s">
        <v>1555</v>
      </c>
      <c r="C243" s="306" t="s">
        <v>1555</v>
      </c>
      <c r="D243" s="306">
        <v>0</v>
      </c>
      <c r="E243" s="33"/>
      <c r="F243" s="32" t="s">
        <v>1556</v>
      </c>
      <c r="G243" s="30"/>
      <c r="H243" s="33"/>
      <c r="I243" s="33"/>
      <c r="J243" s="304"/>
    </row>
    <row r="244" spans="1:10" ht="80.25" customHeight="1">
      <c r="A244" s="305" t="s">
        <v>1557</v>
      </c>
      <c r="B244" s="302" t="s">
        <v>1418</v>
      </c>
      <c r="C244" s="302" t="s">
        <v>1418</v>
      </c>
      <c r="D244" s="302">
        <v>0</v>
      </c>
      <c r="E244" s="33" t="s">
        <v>448</v>
      </c>
      <c r="F244" s="32"/>
      <c r="G244" s="30" t="s">
        <v>1558</v>
      </c>
      <c r="H244" s="33" t="s">
        <v>1182</v>
      </c>
      <c r="I244" s="33"/>
      <c r="J244" s="304"/>
    </row>
    <row r="245" spans="1:10" ht="43.5" customHeight="1">
      <c r="A245" s="307" t="s">
        <v>1559</v>
      </c>
      <c r="B245" s="306" t="s">
        <v>1560</v>
      </c>
      <c r="C245" s="149"/>
      <c r="D245" s="149"/>
      <c r="E245" s="33"/>
      <c r="F245" s="32"/>
      <c r="G245" s="32" t="s">
        <v>1561</v>
      </c>
      <c r="H245" s="33" t="s">
        <v>1550</v>
      </c>
      <c r="I245" s="33"/>
      <c r="J245" s="304"/>
    </row>
    <row r="246" spans="1:10" ht="53.25" customHeight="1">
      <c r="A246" s="308" t="s">
        <v>1562</v>
      </c>
      <c r="B246" s="309" t="s">
        <v>1563</v>
      </c>
      <c r="C246" s="309" t="s">
        <v>1563</v>
      </c>
      <c r="D246" s="309">
        <v>0</v>
      </c>
      <c r="E246" s="68" t="s">
        <v>1196</v>
      </c>
      <c r="F246" s="515" t="s">
        <v>1564</v>
      </c>
      <c r="G246" s="81" t="s">
        <v>1550</v>
      </c>
      <c r="H246" s="68"/>
      <c r="I246" s="68"/>
      <c r="J246" s="30" t="s">
        <v>1565</v>
      </c>
    </row>
    <row r="247" spans="1:10" ht="45" customHeight="1">
      <c r="A247" s="311" t="s">
        <v>1566</v>
      </c>
      <c r="B247" s="312"/>
      <c r="C247" s="312"/>
      <c r="D247" s="312"/>
      <c r="E247" s="20"/>
      <c r="F247" s="60"/>
      <c r="G247" s="200"/>
      <c r="H247" s="20"/>
      <c r="I247" s="20"/>
      <c r="J247" s="291"/>
    </row>
    <row r="248" spans="1:10" ht="43.5" customHeight="1">
      <c r="A248" s="295" t="s">
        <v>1567</v>
      </c>
      <c r="B248" s="297"/>
      <c r="C248" s="297"/>
      <c r="D248" s="297"/>
      <c r="E248" s="33"/>
      <c r="F248" s="32"/>
      <c r="G248" s="203"/>
      <c r="H248" s="33"/>
      <c r="I248" s="33"/>
      <c r="J248" s="304"/>
    </row>
    <row r="249" spans="1:10" ht="90" customHeight="1">
      <c r="A249" s="301" t="s">
        <v>1540</v>
      </c>
      <c r="B249" s="302" t="s">
        <v>1568</v>
      </c>
      <c r="C249" s="293" t="s">
        <v>1568</v>
      </c>
      <c r="D249" s="306">
        <v>0</v>
      </c>
      <c r="E249" s="33"/>
      <c r="F249" s="32"/>
      <c r="G249" s="203"/>
      <c r="H249" s="33"/>
      <c r="I249" s="33"/>
      <c r="J249" s="304"/>
    </row>
    <row r="250" spans="1:10" ht="84.75" customHeight="1">
      <c r="A250" s="301" t="s">
        <v>1544</v>
      </c>
      <c r="B250" s="306" t="s">
        <v>1545</v>
      </c>
      <c r="C250" s="306" t="s">
        <v>1545</v>
      </c>
      <c r="D250" s="306">
        <v>0</v>
      </c>
      <c r="E250" s="33"/>
      <c r="F250" s="32"/>
      <c r="G250" s="203"/>
      <c r="H250" s="33"/>
      <c r="I250" s="33"/>
      <c r="J250" s="304"/>
    </row>
    <row r="251" spans="1:10" ht="37.5" customHeight="1">
      <c r="A251" s="305" t="s">
        <v>1569</v>
      </c>
      <c r="B251" s="306" t="s">
        <v>1182</v>
      </c>
      <c r="C251" s="306" t="s">
        <v>1182</v>
      </c>
      <c r="D251" s="306">
        <v>0</v>
      </c>
      <c r="E251" s="33"/>
      <c r="F251" s="32"/>
      <c r="G251" s="203"/>
      <c r="H251" s="33"/>
      <c r="I251" s="33"/>
      <c r="J251" s="304"/>
    </row>
    <row r="252" spans="1:10" ht="44.25" customHeight="1">
      <c r="A252" s="313" t="s">
        <v>1570</v>
      </c>
      <c r="B252" s="314" t="s">
        <v>1182</v>
      </c>
      <c r="C252" s="314" t="s">
        <v>1182</v>
      </c>
      <c r="D252" s="314">
        <v>0</v>
      </c>
      <c r="E252" s="33"/>
      <c r="F252" s="32"/>
      <c r="G252" s="203"/>
      <c r="H252" s="33"/>
      <c r="I252" s="33" t="s">
        <v>1182</v>
      </c>
      <c r="J252" s="304"/>
    </row>
    <row r="253" spans="1:10" ht="48" customHeight="1">
      <c r="A253" s="313" t="s">
        <v>1571</v>
      </c>
      <c r="B253" s="314" t="s">
        <v>1550</v>
      </c>
      <c r="C253" s="323" t="s">
        <v>1563</v>
      </c>
      <c r="D253" s="306">
        <v>0</v>
      </c>
      <c r="E253" s="33"/>
      <c r="F253" s="32"/>
      <c r="G253" s="203"/>
      <c r="H253" s="33"/>
      <c r="I253" s="33" t="s">
        <v>1572</v>
      </c>
      <c r="J253" s="304"/>
    </row>
    <row r="254" spans="1:10" ht="86.25" customHeight="1">
      <c r="A254" s="313" t="s">
        <v>1573</v>
      </c>
      <c r="B254" s="315" t="s">
        <v>1574</v>
      </c>
      <c r="C254" s="306" t="s">
        <v>1555</v>
      </c>
      <c r="D254" s="306">
        <v>0</v>
      </c>
      <c r="E254" s="33"/>
      <c r="F254" s="32"/>
      <c r="G254" s="203"/>
      <c r="H254" s="33"/>
      <c r="I254" s="27" t="s">
        <v>1575</v>
      </c>
      <c r="J254" s="298"/>
    </row>
    <row r="255" spans="1:10" ht="81" customHeight="1">
      <c r="A255" s="313" t="s">
        <v>1576</v>
      </c>
      <c r="B255" s="314" t="s">
        <v>1418</v>
      </c>
      <c r="C255" s="306" t="s">
        <v>1418</v>
      </c>
      <c r="D255" s="306">
        <v>0</v>
      </c>
      <c r="E255" s="33"/>
      <c r="F255" s="32"/>
      <c r="G255" s="203"/>
      <c r="H255" s="33"/>
      <c r="I255" s="27" t="s">
        <v>1577</v>
      </c>
      <c r="J255" s="304"/>
    </row>
    <row r="256" spans="1:10" ht="51" customHeight="1">
      <c r="A256" s="316" t="s">
        <v>1559</v>
      </c>
      <c r="B256" s="317" t="s">
        <v>1578</v>
      </c>
      <c r="C256" s="306" t="s">
        <v>1560</v>
      </c>
      <c r="D256" s="306"/>
      <c r="E256" s="68"/>
      <c r="F256" s="38"/>
      <c r="G256" s="205"/>
      <c r="H256" s="68"/>
      <c r="I256" s="68"/>
      <c r="J256" s="318"/>
    </row>
    <row r="257" spans="1:10" ht="20.25">
      <c r="A257" s="311" t="s">
        <v>1579</v>
      </c>
      <c r="B257" s="312"/>
      <c r="C257" s="312"/>
      <c r="D257" s="312"/>
      <c r="E257" s="20"/>
      <c r="F257" s="60"/>
      <c r="G257" s="200"/>
      <c r="H257" s="20"/>
      <c r="I257" s="20"/>
      <c r="J257" s="291"/>
    </row>
    <row r="258" spans="1:10" ht="43.5" customHeight="1">
      <c r="A258" s="295" t="s">
        <v>1580</v>
      </c>
      <c r="B258" s="320"/>
      <c r="C258" s="320"/>
      <c r="D258" s="320"/>
      <c r="E258" s="33"/>
      <c r="F258" s="32"/>
      <c r="G258" s="203"/>
      <c r="H258" s="33"/>
      <c r="I258" s="33"/>
      <c r="J258" s="304"/>
    </row>
    <row r="259" spans="1:10" ht="97.5" customHeight="1">
      <c r="A259" s="301" t="s">
        <v>1540</v>
      </c>
      <c r="B259" s="302" t="s">
        <v>1568</v>
      </c>
      <c r="C259" s="302" t="s">
        <v>1568</v>
      </c>
      <c r="D259" s="306">
        <v>0</v>
      </c>
      <c r="E259" s="33"/>
      <c r="F259" s="32"/>
      <c r="G259" s="203"/>
      <c r="H259" s="33"/>
      <c r="I259" s="33"/>
      <c r="J259" s="304"/>
    </row>
    <row r="260" spans="1:10" ht="77.25" customHeight="1">
      <c r="A260" s="301" t="s">
        <v>1544</v>
      </c>
      <c r="B260" s="302" t="s">
        <v>1545</v>
      </c>
      <c r="C260" s="303" t="s">
        <v>1581</v>
      </c>
      <c r="D260" s="303">
        <v>0</v>
      </c>
      <c r="E260" s="33"/>
      <c r="F260" s="32"/>
      <c r="G260" s="203"/>
      <c r="H260" s="33"/>
      <c r="I260" s="33"/>
      <c r="J260" s="304"/>
    </row>
    <row r="261" spans="1:10" ht="88.5" customHeight="1">
      <c r="A261" s="292" t="s">
        <v>1582</v>
      </c>
      <c r="B261" s="293" t="s">
        <v>1583</v>
      </c>
      <c r="C261" s="293" t="s">
        <v>1583</v>
      </c>
      <c r="D261" s="302">
        <v>0</v>
      </c>
      <c r="E261" s="33"/>
      <c r="F261" s="32"/>
      <c r="G261" s="203"/>
      <c r="H261" s="33"/>
      <c r="I261" s="33"/>
      <c r="J261" s="304"/>
    </row>
    <row r="262" spans="1:10" ht="81.75" customHeight="1">
      <c r="A262" s="295" t="s">
        <v>1584</v>
      </c>
      <c r="B262" s="320"/>
      <c r="C262" s="320"/>
      <c r="D262" s="320"/>
      <c r="E262" s="33"/>
      <c r="F262" s="32"/>
      <c r="G262" s="203"/>
      <c r="H262" s="33"/>
      <c r="I262" s="33"/>
      <c r="J262" s="304"/>
    </row>
    <row r="263" spans="1:10" ht="92.25" customHeight="1">
      <c r="A263" s="301" t="s">
        <v>1540</v>
      </c>
      <c r="B263" s="302" t="s">
        <v>1568</v>
      </c>
      <c r="C263" s="293" t="s">
        <v>1583</v>
      </c>
      <c r="D263" s="302">
        <v>0</v>
      </c>
      <c r="E263" s="33"/>
      <c r="F263" s="32"/>
      <c r="G263" s="203"/>
      <c r="H263" s="33"/>
      <c r="I263" s="33"/>
      <c r="J263" s="304"/>
    </row>
    <row r="264" spans="1:10" ht="69" customHeight="1">
      <c r="A264" s="301" t="s">
        <v>1544</v>
      </c>
      <c r="B264" s="302" t="s">
        <v>1545</v>
      </c>
      <c r="C264" s="302" t="s">
        <v>1546</v>
      </c>
      <c r="D264" s="302">
        <v>0</v>
      </c>
      <c r="E264" s="33"/>
      <c r="F264" s="32"/>
      <c r="G264" s="203"/>
      <c r="H264" s="33"/>
      <c r="I264" s="33"/>
      <c r="J264" s="304"/>
    </row>
    <row r="265" spans="1:10" ht="56.25" customHeight="1">
      <c r="A265" s="305" t="s">
        <v>1585</v>
      </c>
      <c r="B265" s="302" t="s">
        <v>1182</v>
      </c>
      <c r="C265" s="302" t="s">
        <v>1182</v>
      </c>
      <c r="D265" s="302">
        <v>0</v>
      </c>
      <c r="E265" s="33"/>
      <c r="F265" s="32"/>
      <c r="G265" s="203"/>
      <c r="H265" s="33"/>
      <c r="I265" s="33"/>
      <c r="J265" s="304"/>
    </row>
    <row r="266" spans="1:10" ht="51" customHeight="1">
      <c r="A266" s="305" t="s">
        <v>1586</v>
      </c>
      <c r="B266" s="302" t="s">
        <v>1182</v>
      </c>
      <c r="C266" s="302" t="s">
        <v>1182</v>
      </c>
      <c r="D266" s="302">
        <v>0</v>
      </c>
      <c r="E266" s="33"/>
      <c r="F266" s="32"/>
      <c r="G266" s="203"/>
      <c r="H266" s="33"/>
      <c r="I266" s="33"/>
      <c r="J266" s="304"/>
    </row>
    <row r="267" spans="1:10" ht="90.75" customHeight="1">
      <c r="A267" s="305" t="s">
        <v>1587</v>
      </c>
      <c r="B267" s="302" t="s">
        <v>1588</v>
      </c>
      <c r="C267" s="302" t="s">
        <v>1588</v>
      </c>
      <c r="D267" s="306">
        <v>0</v>
      </c>
      <c r="E267" s="33"/>
      <c r="F267" s="32"/>
      <c r="G267" s="203"/>
      <c r="H267" s="33"/>
      <c r="I267" s="33"/>
      <c r="J267" s="304"/>
    </row>
    <row r="268" spans="1:10" ht="63" customHeight="1">
      <c r="A268" s="305" t="s">
        <v>1589</v>
      </c>
      <c r="B268" s="302" t="s">
        <v>1550</v>
      </c>
      <c r="C268" s="302" t="s">
        <v>1550</v>
      </c>
      <c r="D268" s="302">
        <v>0</v>
      </c>
      <c r="E268" s="33"/>
      <c r="F268" s="32"/>
      <c r="G268" s="203"/>
      <c r="H268" s="33"/>
      <c r="I268" s="33"/>
      <c r="J268" s="304"/>
    </row>
    <row r="269" spans="1:10" ht="40.5" customHeight="1">
      <c r="A269" s="308" t="s">
        <v>1590</v>
      </c>
      <c r="B269" s="321" t="s">
        <v>1578</v>
      </c>
      <c r="C269" s="321" t="s">
        <v>1578</v>
      </c>
      <c r="D269" s="321"/>
      <c r="E269" s="68"/>
      <c r="F269" s="38"/>
      <c r="G269" s="205"/>
      <c r="H269" s="68"/>
      <c r="I269" s="68"/>
      <c r="J269" s="318"/>
    </row>
    <row r="270" spans="1:10" ht="44.25" customHeight="1">
      <c r="A270" s="311" t="s">
        <v>1591</v>
      </c>
      <c r="B270" s="312"/>
      <c r="C270" s="312"/>
      <c r="D270" s="312"/>
      <c r="E270" s="122" t="s">
        <v>1592</v>
      </c>
      <c r="F270" s="60"/>
      <c r="G270" s="322"/>
      <c r="H270" s="20"/>
      <c r="I270" s="20"/>
      <c r="J270" s="291"/>
    </row>
    <row r="271" spans="1:10" ht="98.25" customHeight="1">
      <c r="A271" s="305" t="s">
        <v>1593</v>
      </c>
      <c r="B271" s="306" t="s">
        <v>1594</v>
      </c>
      <c r="C271" s="306" t="s">
        <v>1595</v>
      </c>
      <c r="D271" s="306">
        <v>0</v>
      </c>
      <c r="E271" s="33"/>
      <c r="F271" s="32"/>
      <c r="G271" s="32" t="s">
        <v>1596</v>
      </c>
      <c r="H271" s="27"/>
      <c r="I271" s="27"/>
      <c r="J271" s="298"/>
    </row>
    <row r="272" spans="1:10" ht="60.75">
      <c r="A272" s="305" t="s">
        <v>1597</v>
      </c>
      <c r="B272" s="302" t="s">
        <v>1598</v>
      </c>
      <c r="C272" s="302" t="s">
        <v>1598</v>
      </c>
      <c r="D272" s="306">
        <v>0</v>
      </c>
      <c r="E272" s="33"/>
      <c r="F272" s="32"/>
      <c r="G272" s="203"/>
      <c r="H272" s="33"/>
      <c r="I272" s="33"/>
      <c r="J272" s="304"/>
    </row>
    <row r="273" spans="1:10" ht="66" customHeight="1">
      <c r="A273" s="305" t="s">
        <v>1599</v>
      </c>
      <c r="B273" s="306" t="s">
        <v>1182</v>
      </c>
      <c r="C273" s="306" t="s">
        <v>1182</v>
      </c>
      <c r="D273" s="306">
        <v>0</v>
      </c>
      <c r="E273" s="33"/>
      <c r="F273" s="32"/>
      <c r="G273" s="203"/>
      <c r="H273" s="33"/>
      <c r="I273" s="33"/>
      <c r="J273" s="304"/>
    </row>
    <row r="274" spans="1:10" ht="66" customHeight="1">
      <c r="A274" s="305" t="s">
        <v>1600</v>
      </c>
      <c r="B274" s="306" t="s">
        <v>1550</v>
      </c>
      <c r="C274" s="306" t="s">
        <v>1550</v>
      </c>
      <c r="D274" s="306">
        <v>0</v>
      </c>
      <c r="E274" s="33"/>
      <c r="F274" s="32"/>
      <c r="G274" s="203"/>
      <c r="H274" s="33"/>
      <c r="I274" s="33"/>
      <c r="J274" s="304"/>
    </row>
    <row r="275" spans="1:10" ht="87" customHeight="1">
      <c r="A275" s="308" t="s">
        <v>1601</v>
      </c>
      <c r="B275" s="323" t="s">
        <v>1602</v>
      </c>
      <c r="C275" s="323" t="s">
        <v>1602</v>
      </c>
      <c r="D275" s="323">
        <v>0</v>
      </c>
      <c r="E275" s="68" t="s">
        <v>1196</v>
      </c>
      <c r="F275" s="38"/>
      <c r="G275" s="205"/>
      <c r="H275" s="68"/>
      <c r="I275" s="68"/>
      <c r="J275" s="318"/>
    </row>
    <row r="276" spans="1:10" ht="42" customHeight="1">
      <c r="A276" s="1249" t="s">
        <v>1603</v>
      </c>
      <c r="B276" s="1250"/>
      <c r="C276" s="324"/>
      <c r="D276" s="324"/>
      <c r="E276" s="231"/>
      <c r="F276" s="138"/>
      <c r="G276" s="232"/>
      <c r="H276" s="99"/>
      <c r="I276" s="99"/>
      <c r="J276" s="325"/>
    </row>
    <row r="277" spans="1:10" ht="42" customHeight="1">
      <c r="A277" s="1269" t="s">
        <v>1604</v>
      </c>
      <c r="B277" s="1270"/>
      <c r="C277" s="326"/>
      <c r="D277" s="326"/>
      <c r="E277" s="231"/>
      <c r="F277" s="138"/>
      <c r="G277" s="232"/>
      <c r="H277" s="99"/>
      <c r="I277" s="99"/>
      <c r="J277" s="325"/>
    </row>
    <row r="278" spans="1:10" ht="108" customHeight="1">
      <c r="A278" s="1257" t="s">
        <v>1605</v>
      </c>
      <c r="B278" s="1258"/>
      <c r="C278" s="327"/>
      <c r="D278" s="327"/>
      <c r="E278" s="231"/>
      <c r="F278" s="138"/>
      <c r="G278" s="232"/>
      <c r="H278" s="99"/>
      <c r="I278" s="99"/>
      <c r="J278" s="325"/>
    </row>
    <row r="279" spans="1:10" ht="63" customHeight="1">
      <c r="A279" s="311" t="s">
        <v>1606</v>
      </c>
      <c r="B279" s="328"/>
      <c r="C279" s="329"/>
      <c r="D279" s="329"/>
      <c r="E279" s="20"/>
      <c r="F279" s="69"/>
      <c r="G279" s="200"/>
      <c r="H279" s="20"/>
      <c r="I279" s="20"/>
      <c r="J279" s="291"/>
    </row>
    <row r="280" spans="1:10" ht="52.5" customHeight="1">
      <c r="A280" s="295" t="s">
        <v>1607</v>
      </c>
      <c r="B280" s="330"/>
      <c r="C280" s="331"/>
      <c r="D280" s="331"/>
      <c r="E280" s="33"/>
      <c r="F280" s="70"/>
      <c r="G280" s="203"/>
      <c r="H280" s="33"/>
      <c r="I280" s="33"/>
      <c r="J280" s="304"/>
    </row>
    <row r="281" spans="1:10" ht="80.25" customHeight="1">
      <c r="A281" s="301" t="s">
        <v>1540</v>
      </c>
      <c r="B281" s="302" t="s">
        <v>1568</v>
      </c>
      <c r="C281" s="302" t="s">
        <v>1568</v>
      </c>
      <c r="D281" s="306">
        <v>0</v>
      </c>
      <c r="E281" s="33"/>
      <c r="F281" s="70"/>
      <c r="G281" s="203"/>
      <c r="H281" s="33"/>
      <c r="I281" s="33"/>
      <c r="J281" s="304"/>
    </row>
    <row r="282" spans="1:10" ht="81.75" customHeight="1">
      <c r="A282" s="301" t="s">
        <v>1544</v>
      </c>
      <c r="B282" s="302" t="s">
        <v>1545</v>
      </c>
      <c r="C282" s="302" t="s">
        <v>1545</v>
      </c>
      <c r="D282" s="302">
        <v>0</v>
      </c>
      <c r="E282" s="33"/>
      <c r="G282" s="203"/>
      <c r="H282" s="33"/>
      <c r="I282" s="33"/>
      <c r="J282" s="304"/>
    </row>
    <row r="283" spans="1:10" ht="44.25" customHeight="1">
      <c r="A283" s="305" t="s">
        <v>1608</v>
      </c>
      <c r="B283" s="302" t="s">
        <v>1182</v>
      </c>
      <c r="C283" s="303" t="s">
        <v>1609</v>
      </c>
      <c r="D283" s="303"/>
      <c r="E283" s="33"/>
      <c r="F283" s="70"/>
      <c r="G283" s="203"/>
      <c r="H283" s="33"/>
      <c r="I283" s="33"/>
      <c r="J283" s="304"/>
    </row>
    <row r="284" spans="1:10" ht="52.5" customHeight="1">
      <c r="A284" s="305" t="s">
        <v>1610</v>
      </c>
      <c r="B284" s="309" t="s">
        <v>1572</v>
      </c>
      <c r="C284" s="310"/>
      <c r="D284" s="310"/>
      <c r="E284" s="68"/>
      <c r="F284" s="332"/>
      <c r="G284" s="205"/>
      <c r="H284" s="68"/>
      <c r="I284" s="68"/>
      <c r="J284" s="318"/>
    </row>
    <row r="285" spans="1:10" ht="61.5" customHeight="1">
      <c r="A285" s="311" t="s">
        <v>1611</v>
      </c>
      <c r="B285" s="303"/>
      <c r="C285" s="303"/>
      <c r="D285" s="303"/>
      <c r="E285" s="20"/>
      <c r="F285" s="60"/>
      <c r="G285" s="200"/>
      <c r="H285" s="20"/>
      <c r="I285" s="20"/>
      <c r="J285" s="291"/>
    </row>
    <row r="286" spans="1:10" ht="67.5" customHeight="1">
      <c r="A286" s="295" t="s">
        <v>1612</v>
      </c>
      <c r="B286" s="320"/>
      <c r="C286" s="320"/>
      <c r="D286" s="320"/>
      <c r="E286" s="33"/>
      <c r="F286" s="32"/>
      <c r="G286" s="203"/>
      <c r="H286" s="33"/>
      <c r="I286" s="33"/>
      <c r="J286" s="304"/>
    </row>
    <row r="287" spans="1:10" ht="89.25" customHeight="1">
      <c r="A287" s="301" t="s">
        <v>1540</v>
      </c>
      <c r="B287" s="302" t="s">
        <v>1568</v>
      </c>
      <c r="C287" s="302" t="s">
        <v>1568</v>
      </c>
      <c r="D287" s="306">
        <v>0</v>
      </c>
      <c r="E287" s="33"/>
      <c r="F287" s="32"/>
      <c r="G287" s="203"/>
      <c r="H287" s="33"/>
      <c r="I287" s="33"/>
      <c r="J287" s="304"/>
    </row>
    <row r="288" spans="1:10" ht="90.75" customHeight="1">
      <c r="A288" s="301" t="s">
        <v>1544</v>
      </c>
      <c r="B288" s="302" t="s">
        <v>1545</v>
      </c>
      <c r="C288" s="302" t="s">
        <v>1545</v>
      </c>
      <c r="D288" s="302">
        <v>0</v>
      </c>
      <c r="E288" s="33"/>
      <c r="F288" s="32"/>
      <c r="G288" s="203"/>
      <c r="H288" s="33"/>
      <c r="I288" s="33"/>
      <c r="J288" s="304"/>
    </row>
    <row r="289" spans="1:10" ht="90" customHeight="1">
      <c r="A289" s="305" t="s">
        <v>1613</v>
      </c>
      <c r="B289" s="302" t="s">
        <v>1614</v>
      </c>
      <c r="C289" s="302" t="s">
        <v>1614</v>
      </c>
      <c r="D289" s="302">
        <v>0</v>
      </c>
      <c r="E289" s="33"/>
      <c r="F289" s="32"/>
      <c r="G289" s="203"/>
      <c r="H289" s="33"/>
      <c r="I289" s="33"/>
      <c r="J289" s="304"/>
    </row>
    <row r="290" spans="1:10" ht="51" customHeight="1">
      <c r="A290" s="305" t="s">
        <v>1608</v>
      </c>
      <c r="B290" s="302" t="s">
        <v>1550</v>
      </c>
      <c r="C290" s="303" t="s">
        <v>1609</v>
      </c>
      <c r="D290" s="303"/>
      <c r="E290" s="33"/>
      <c r="F290" s="32"/>
      <c r="G290" s="203"/>
      <c r="H290" s="33"/>
      <c r="I290" s="33"/>
      <c r="J290" s="304"/>
    </row>
    <row r="291" spans="1:10" ht="57" customHeight="1">
      <c r="A291" s="308" t="s">
        <v>1615</v>
      </c>
      <c r="B291" s="309" t="s">
        <v>1572</v>
      </c>
      <c r="C291" s="310"/>
      <c r="D291" s="310"/>
      <c r="E291" s="68"/>
      <c r="F291" s="38"/>
      <c r="G291" s="205"/>
      <c r="H291" s="68"/>
      <c r="I291" s="68"/>
      <c r="J291" s="318"/>
    </row>
    <row r="292" spans="1:10" ht="28.5" customHeight="1">
      <c r="A292" s="1259" t="s">
        <v>1616</v>
      </c>
      <c r="B292" s="1260"/>
      <c r="C292" s="326"/>
      <c r="D292" s="326"/>
      <c r="E292" s="231"/>
      <c r="F292" s="138"/>
      <c r="G292" s="232"/>
      <c r="H292" s="99"/>
      <c r="I292" s="99"/>
      <c r="J292" s="325"/>
    </row>
    <row r="293" spans="1:10" ht="65.25" customHeight="1">
      <c r="A293" s="1261" t="s">
        <v>1617</v>
      </c>
      <c r="B293" s="1262"/>
      <c r="C293" s="333"/>
      <c r="D293" s="333"/>
      <c r="E293" s="231"/>
      <c r="F293" s="138"/>
      <c r="G293" s="232"/>
      <c r="H293" s="99"/>
      <c r="I293" s="99"/>
      <c r="J293" s="325"/>
    </row>
    <row r="294" spans="1:10" ht="30.75" customHeight="1">
      <c r="A294" s="334" t="s">
        <v>1618</v>
      </c>
      <c r="B294" s="335"/>
      <c r="C294" s="336"/>
      <c r="D294" s="336"/>
      <c r="E294" s="20"/>
      <c r="F294" s="60"/>
      <c r="G294" s="200"/>
      <c r="H294" s="20"/>
      <c r="I294" s="20"/>
      <c r="J294" s="291"/>
    </row>
    <row r="295" spans="1:10" ht="98.25" customHeight="1">
      <c r="A295" s="305" t="s">
        <v>1619</v>
      </c>
      <c r="B295" s="302" t="s">
        <v>1620</v>
      </c>
      <c r="C295" s="302" t="s">
        <v>1620</v>
      </c>
      <c r="D295" s="302">
        <v>0</v>
      </c>
      <c r="E295" s="33"/>
      <c r="F295" s="32"/>
      <c r="G295" s="32" t="s">
        <v>1621</v>
      </c>
      <c r="H295" s="27" t="s">
        <v>1258</v>
      </c>
      <c r="I295" s="33"/>
      <c r="J295" s="304"/>
    </row>
    <row r="296" spans="1:10" ht="47.25" customHeight="1">
      <c r="A296" s="292" t="s">
        <v>1622</v>
      </c>
      <c r="B296" s="302" t="s">
        <v>1418</v>
      </c>
      <c r="C296" s="302" t="s">
        <v>1418</v>
      </c>
      <c r="D296" s="302">
        <v>0</v>
      </c>
      <c r="E296" s="33"/>
      <c r="F296" s="32"/>
      <c r="G296" s="32" t="s">
        <v>1623</v>
      </c>
      <c r="H296" s="27"/>
      <c r="I296" s="33"/>
      <c r="J296" s="304"/>
    </row>
    <row r="297" spans="1:10" ht="29.25" customHeight="1">
      <c r="A297" s="337" t="s">
        <v>1624</v>
      </c>
      <c r="B297" s="302"/>
      <c r="C297" s="303"/>
      <c r="D297" s="303"/>
      <c r="E297" s="33"/>
      <c r="F297" s="32"/>
      <c r="G297" s="203"/>
      <c r="H297" s="33"/>
      <c r="I297" s="33"/>
      <c r="J297" s="304"/>
    </row>
    <row r="298" spans="1:10" ht="69.75" customHeight="1">
      <c r="A298" s="301" t="s">
        <v>1625</v>
      </c>
      <c r="B298" s="338" t="s">
        <v>1626</v>
      </c>
      <c r="C298" s="338" t="s">
        <v>1626</v>
      </c>
      <c r="D298" s="541">
        <v>0</v>
      </c>
      <c r="E298" s="33"/>
      <c r="F298" s="32"/>
      <c r="G298" s="203"/>
      <c r="H298" s="33"/>
      <c r="I298" s="33"/>
      <c r="J298" s="304"/>
    </row>
    <row r="299" spans="1:10" ht="65.25" customHeight="1">
      <c r="A299" s="301" t="s">
        <v>1627</v>
      </c>
      <c r="B299" s="306" t="s">
        <v>1628</v>
      </c>
      <c r="C299" s="338" t="s">
        <v>1626</v>
      </c>
      <c r="D299" s="541">
        <v>0</v>
      </c>
      <c r="E299" s="33"/>
      <c r="F299" s="32"/>
      <c r="G299" s="203"/>
      <c r="H299" s="33"/>
      <c r="I299" s="33"/>
      <c r="J299" s="304"/>
    </row>
    <row r="300" spans="1:10" ht="64.5" customHeight="1">
      <c r="A300" s="305" t="s">
        <v>1629</v>
      </c>
      <c r="B300" s="302" t="s">
        <v>1630</v>
      </c>
      <c r="C300" s="302" t="s">
        <v>1630</v>
      </c>
      <c r="D300" s="302">
        <v>0</v>
      </c>
      <c r="E300" s="33"/>
      <c r="F300" s="32"/>
      <c r="G300" s="203"/>
      <c r="H300" s="33"/>
      <c r="I300" s="33"/>
      <c r="J300" s="304"/>
    </row>
    <row r="301" spans="1:10" ht="74.25" customHeight="1">
      <c r="A301" s="339" t="s">
        <v>1631</v>
      </c>
      <c r="B301" s="309" t="s">
        <v>1632</v>
      </c>
      <c r="C301" s="309" t="s">
        <v>1633</v>
      </c>
      <c r="D301" s="309">
        <v>0</v>
      </c>
      <c r="E301" s="68"/>
      <c r="F301" s="38"/>
      <c r="G301" s="205"/>
      <c r="H301" s="68"/>
      <c r="I301" s="68"/>
      <c r="J301" s="318"/>
    </row>
    <row r="302" spans="1:10" ht="27.75" customHeight="1">
      <c r="A302" s="340" t="s">
        <v>1634</v>
      </c>
      <c r="B302" s="319"/>
      <c r="C302" s="320"/>
      <c r="D302" s="320"/>
      <c r="E302" s="20"/>
      <c r="F302" s="60"/>
      <c r="G302" s="200"/>
      <c r="H302" s="20"/>
      <c r="I302" s="20"/>
      <c r="J302" s="291"/>
    </row>
    <row r="303" spans="1:10" ht="66" customHeight="1">
      <c r="A303" s="305" t="s">
        <v>1635</v>
      </c>
      <c r="B303" s="302" t="s">
        <v>1633</v>
      </c>
      <c r="C303" s="302" t="s">
        <v>1633</v>
      </c>
      <c r="D303" s="302">
        <v>0</v>
      </c>
      <c r="E303" s="33"/>
      <c r="F303" s="32"/>
      <c r="G303" s="203"/>
      <c r="H303" s="33"/>
      <c r="I303" s="33"/>
      <c r="J303" s="304"/>
    </row>
    <row r="304" spans="1:10" ht="53.25" customHeight="1">
      <c r="A304" s="305" t="s">
        <v>1636</v>
      </c>
      <c r="B304" s="306" t="s">
        <v>1550</v>
      </c>
      <c r="C304" s="306" t="s">
        <v>1550</v>
      </c>
      <c r="D304" s="306">
        <v>0</v>
      </c>
      <c r="E304" s="33"/>
      <c r="F304" s="32"/>
      <c r="G304" s="203"/>
      <c r="H304" s="33"/>
      <c r="I304" s="33"/>
      <c r="J304" s="304"/>
    </row>
    <row r="305" spans="1:10" ht="92.25" customHeight="1">
      <c r="A305" s="308" t="s">
        <v>1637</v>
      </c>
      <c r="B305" s="306" t="s">
        <v>1638</v>
      </c>
      <c r="C305" s="323"/>
      <c r="D305" s="323"/>
      <c r="E305" s="68"/>
      <c r="F305" s="38"/>
      <c r="G305" s="205"/>
      <c r="H305" s="68"/>
      <c r="I305" s="68"/>
      <c r="J305" s="318"/>
    </row>
    <row r="306" spans="1:10" ht="51.75" customHeight="1">
      <c r="A306" s="1263" t="s">
        <v>1639</v>
      </c>
      <c r="B306" s="1264"/>
      <c r="C306" s="333"/>
      <c r="D306" s="333"/>
      <c r="E306" s="231"/>
      <c r="F306" s="138"/>
      <c r="G306" s="232"/>
      <c r="H306" s="99"/>
      <c r="I306" s="99"/>
      <c r="J306" s="325"/>
    </row>
    <row r="307" spans="1:10" ht="27" customHeight="1">
      <c r="A307" s="311" t="s">
        <v>1640</v>
      </c>
      <c r="B307" s="341"/>
      <c r="C307" s="342"/>
      <c r="D307" s="342"/>
      <c r="E307" s="20"/>
      <c r="F307" s="60"/>
      <c r="G307" s="200"/>
      <c r="H307" s="20"/>
      <c r="I307" s="20"/>
      <c r="J307" s="291"/>
    </row>
    <row r="308" spans="1:10" ht="57" customHeight="1">
      <c r="A308" s="305" t="s">
        <v>1641</v>
      </c>
      <c r="B308" s="343" t="s">
        <v>1273</v>
      </c>
      <c r="C308" s="343" t="s">
        <v>1273</v>
      </c>
      <c r="D308" s="319"/>
      <c r="E308" s="33"/>
      <c r="F308" s="32"/>
      <c r="G308" s="203"/>
      <c r="H308" s="33"/>
      <c r="I308" s="33"/>
      <c r="J308" s="304"/>
    </row>
    <row r="309" spans="1:10" ht="46.5" customHeight="1">
      <c r="A309" s="305" t="s">
        <v>1642</v>
      </c>
      <c r="B309" s="302" t="s">
        <v>1273</v>
      </c>
      <c r="C309" s="343" t="s">
        <v>1273</v>
      </c>
      <c r="D309" s="319"/>
      <c r="E309" s="33"/>
      <c r="F309" s="32"/>
      <c r="G309" s="203"/>
      <c r="H309" s="33"/>
      <c r="I309" s="33"/>
      <c r="J309" s="304"/>
    </row>
    <row r="310" spans="1:10" ht="32.25" customHeight="1">
      <c r="A310" s="305" t="s">
        <v>1643</v>
      </c>
      <c r="B310" s="302" t="s">
        <v>1273</v>
      </c>
      <c r="C310" s="343" t="s">
        <v>1273</v>
      </c>
      <c r="D310" s="319"/>
      <c r="E310" s="33"/>
      <c r="F310" s="32"/>
      <c r="G310" s="203"/>
      <c r="H310" s="33"/>
      <c r="I310" s="33"/>
      <c r="J310" s="304"/>
    </row>
    <row r="311" spans="1:10" ht="57" customHeight="1">
      <c r="A311" s="305" t="s">
        <v>1644</v>
      </c>
      <c r="B311" s="302" t="s">
        <v>1645</v>
      </c>
      <c r="C311" s="302" t="s">
        <v>1645</v>
      </c>
      <c r="D311" s="306">
        <v>0</v>
      </c>
      <c r="E311" s="33"/>
      <c r="F311" s="32"/>
      <c r="G311" s="203"/>
      <c r="H311" s="33"/>
      <c r="I311" s="33"/>
      <c r="J311" s="304"/>
    </row>
    <row r="312" spans="1:10" ht="105.75" customHeight="1">
      <c r="A312" s="305" t="s">
        <v>1646</v>
      </c>
      <c r="B312" s="306" t="s">
        <v>1647</v>
      </c>
      <c r="C312" s="306" t="s">
        <v>1647</v>
      </c>
      <c r="D312" s="306">
        <v>0</v>
      </c>
      <c r="E312" s="33"/>
      <c r="F312" s="32"/>
      <c r="G312" s="203"/>
      <c r="H312" s="33"/>
      <c r="I312" s="33"/>
      <c r="J312" s="304"/>
    </row>
    <row r="313" spans="1:10" ht="50.25" customHeight="1">
      <c r="A313" s="305" t="s">
        <v>1648</v>
      </c>
      <c r="B313" s="302" t="s">
        <v>1273</v>
      </c>
      <c r="C313" s="302" t="s">
        <v>1273</v>
      </c>
      <c r="D313" s="302"/>
      <c r="E313" s="33"/>
      <c r="F313" s="32"/>
      <c r="G313" s="203"/>
      <c r="H313" s="33"/>
      <c r="I313" s="33"/>
      <c r="J313" s="304"/>
    </row>
    <row r="314" spans="1:10" ht="47.25" customHeight="1">
      <c r="A314" s="305" t="s">
        <v>1649</v>
      </c>
      <c r="B314" s="302" t="s">
        <v>1371</v>
      </c>
      <c r="C314" s="302" t="s">
        <v>1371</v>
      </c>
      <c r="D314" s="302">
        <v>0</v>
      </c>
      <c r="E314" s="33"/>
      <c r="F314" s="32"/>
      <c r="G314" s="203"/>
      <c r="H314" s="33"/>
      <c r="I314" s="33"/>
      <c r="J314" s="304"/>
    </row>
    <row r="315" spans="1:10" ht="83.25" customHeight="1">
      <c r="A315" s="305" t="s">
        <v>1650</v>
      </c>
      <c r="B315" s="306" t="s">
        <v>1651</v>
      </c>
      <c r="C315" s="306" t="s">
        <v>1651</v>
      </c>
      <c r="D315" s="306">
        <v>0</v>
      </c>
      <c r="E315" s="33"/>
      <c r="F315" s="32"/>
      <c r="G315" s="203"/>
      <c r="H315" s="33"/>
      <c r="I315" s="33"/>
      <c r="J315" s="304"/>
    </row>
    <row r="316" spans="1:10" ht="39" customHeight="1">
      <c r="A316" s="305" t="s">
        <v>1652</v>
      </c>
      <c r="B316" s="302" t="s">
        <v>1371</v>
      </c>
      <c r="C316" s="302" t="s">
        <v>1371</v>
      </c>
      <c r="D316" s="302">
        <v>0</v>
      </c>
      <c r="E316" s="33"/>
      <c r="F316" s="32"/>
      <c r="G316" s="203"/>
      <c r="H316" s="33"/>
      <c r="I316" s="33"/>
      <c r="J316" s="304"/>
    </row>
    <row r="317" spans="1:10" ht="59.25" customHeight="1">
      <c r="A317" s="305" t="s">
        <v>1653</v>
      </c>
      <c r="B317" s="302" t="s">
        <v>1654</v>
      </c>
      <c r="C317" s="302" t="s">
        <v>1654</v>
      </c>
      <c r="D317" s="302">
        <v>0</v>
      </c>
      <c r="E317" s="33"/>
      <c r="F317" s="32"/>
      <c r="G317" s="203"/>
      <c r="H317" s="33"/>
      <c r="I317" s="33"/>
      <c r="J317" s="304"/>
    </row>
    <row r="318" spans="1:10" ht="65.25" customHeight="1">
      <c r="A318" s="305" t="s">
        <v>1655</v>
      </c>
      <c r="B318" s="306" t="s">
        <v>1656</v>
      </c>
      <c r="C318" s="306" t="s">
        <v>1656</v>
      </c>
      <c r="D318" s="306">
        <v>0</v>
      </c>
      <c r="E318" s="33"/>
      <c r="F318" s="32"/>
      <c r="G318" s="203"/>
      <c r="H318" s="33"/>
      <c r="I318" s="33"/>
      <c r="J318" s="304"/>
    </row>
    <row r="319" spans="1:10" ht="57" customHeight="1">
      <c r="A319" s="305" t="s">
        <v>1657</v>
      </c>
      <c r="B319" s="302" t="s">
        <v>1658</v>
      </c>
      <c r="C319" s="303"/>
      <c r="D319" s="303"/>
      <c r="E319" s="33"/>
      <c r="F319" s="32"/>
      <c r="G319" s="203"/>
      <c r="H319" s="33"/>
      <c r="I319" s="33"/>
      <c r="J319" s="304"/>
    </row>
    <row r="320" spans="1:10" ht="49.5" customHeight="1">
      <c r="A320" s="308" t="s">
        <v>1659</v>
      </c>
      <c r="B320" s="323" t="s">
        <v>1273</v>
      </c>
      <c r="C320" s="310"/>
      <c r="D320" s="310"/>
      <c r="E320" s="68"/>
      <c r="F320" s="38"/>
      <c r="G320" s="205"/>
      <c r="H320" s="68"/>
      <c r="I320" s="68"/>
      <c r="J320" s="318"/>
    </row>
    <row r="321" spans="1:10" ht="25.5" customHeight="1">
      <c r="A321" s="1249" t="s">
        <v>1660</v>
      </c>
      <c r="B321" s="1250"/>
      <c r="C321" s="324"/>
      <c r="D321" s="324"/>
      <c r="E321" s="231"/>
      <c r="F321" s="138"/>
      <c r="G321" s="232"/>
      <c r="H321" s="99"/>
      <c r="I321" s="99"/>
      <c r="J321" s="325"/>
    </row>
    <row r="322" spans="1:10" ht="56.25" customHeight="1">
      <c r="A322" s="1251" t="s">
        <v>1661</v>
      </c>
      <c r="B322" s="1252"/>
      <c r="C322" s="344"/>
      <c r="D322" s="344"/>
      <c r="E322" s="231"/>
      <c r="F322" s="138"/>
      <c r="G322" s="232"/>
      <c r="H322" s="99"/>
      <c r="I322" s="99"/>
      <c r="J322" s="325"/>
    </row>
    <row r="323" spans="1:10" ht="96" customHeight="1">
      <c r="A323" s="249" t="s">
        <v>1662</v>
      </c>
      <c r="B323" s="36" t="s">
        <v>1663</v>
      </c>
      <c r="C323" s="52" t="s">
        <v>1663</v>
      </c>
      <c r="D323" s="52">
        <v>0</v>
      </c>
      <c r="E323" s="50" t="s">
        <v>1664</v>
      </c>
      <c r="F323" s="45" t="s">
        <v>1665</v>
      </c>
      <c r="G323" s="45" t="s">
        <v>1666</v>
      </c>
      <c r="H323" s="44"/>
      <c r="I323" s="54" t="s">
        <v>1667</v>
      </c>
      <c r="J323" s="49"/>
    </row>
    <row r="324" spans="1:10" ht="79.5" customHeight="1">
      <c r="A324" s="82" t="s">
        <v>1668</v>
      </c>
      <c r="B324" s="43" t="s">
        <v>1669</v>
      </c>
      <c r="C324" s="43" t="s">
        <v>1669</v>
      </c>
      <c r="D324" s="43">
        <v>0</v>
      </c>
      <c r="E324" s="44"/>
      <c r="F324" s="45"/>
      <c r="G324" s="55" t="s">
        <v>1360</v>
      </c>
      <c r="H324" s="44"/>
      <c r="I324" s="44"/>
      <c r="J324" s="345">
        <v>1E-3</v>
      </c>
    </row>
    <row r="325" spans="1:10" ht="51.75" customHeight="1">
      <c r="A325" s="1253" t="s">
        <v>1670</v>
      </c>
      <c r="B325" s="1254"/>
      <c r="C325" s="233"/>
      <c r="D325" s="233"/>
      <c r="E325" s="231"/>
      <c r="F325" s="138"/>
      <c r="G325" s="98"/>
      <c r="H325" s="99"/>
      <c r="I325" s="99"/>
      <c r="J325" s="325"/>
    </row>
    <row r="326" spans="1:10" ht="47.25" customHeight="1">
      <c r="A326" s="92" t="s">
        <v>1671</v>
      </c>
      <c r="B326" s="105" t="s">
        <v>1147</v>
      </c>
      <c r="C326" s="105" t="s">
        <v>1147</v>
      </c>
      <c r="D326" s="105" t="s">
        <v>1147</v>
      </c>
      <c r="E326" s="20"/>
      <c r="F326" s="45"/>
      <c r="G326" s="55"/>
      <c r="H326" s="44"/>
      <c r="I326" s="44"/>
      <c r="J326" s="49"/>
    </row>
    <row r="327" spans="1:10" ht="53.25" customHeight="1">
      <c r="A327" s="92" t="s">
        <v>1672</v>
      </c>
      <c r="B327" s="140" t="s">
        <v>1147</v>
      </c>
      <c r="C327" s="105" t="s">
        <v>1147</v>
      </c>
      <c r="D327" s="105" t="s">
        <v>1147</v>
      </c>
      <c r="E327" s="44"/>
      <c r="F327" s="45"/>
      <c r="G327" s="55" t="s">
        <v>1673</v>
      </c>
      <c r="H327" s="44"/>
      <c r="I327" s="44"/>
      <c r="J327" s="49"/>
    </row>
    <row r="328" spans="1:10" ht="47.25" customHeight="1">
      <c r="A328" s="57" t="s">
        <v>1674</v>
      </c>
      <c r="B328" s="346"/>
      <c r="C328" s="347"/>
      <c r="D328" s="347"/>
      <c r="E328" s="1243" t="s">
        <v>1677</v>
      </c>
      <c r="F328" s="60"/>
      <c r="G328" s="85"/>
      <c r="H328" s="20"/>
      <c r="I328" s="20"/>
      <c r="J328" s="291"/>
    </row>
    <row r="329" spans="1:10" ht="139.5" customHeight="1">
      <c r="A329" s="348" t="s">
        <v>1675</v>
      </c>
      <c r="B329" s="349" t="s">
        <v>1676</v>
      </c>
      <c r="C329" s="349" t="s">
        <v>1676</v>
      </c>
      <c r="D329" s="349">
        <v>0</v>
      </c>
      <c r="E329" s="1244"/>
      <c r="F329" s="32" t="s">
        <v>447</v>
      </c>
      <c r="G329" s="203"/>
      <c r="H329" s="33"/>
      <c r="I329" s="32" t="s">
        <v>1678</v>
      </c>
      <c r="J329" s="304"/>
    </row>
    <row r="330" spans="1:10" ht="42" customHeight="1">
      <c r="A330" s="348" t="s">
        <v>1679</v>
      </c>
      <c r="B330" s="349" t="s">
        <v>1680</v>
      </c>
      <c r="C330" s="349" t="s">
        <v>1680</v>
      </c>
      <c r="D330" s="349">
        <v>0</v>
      </c>
      <c r="E330" s="33" t="s">
        <v>1354</v>
      </c>
      <c r="F330" s="32" t="s">
        <v>1681</v>
      </c>
      <c r="G330" s="203"/>
      <c r="H330" s="27" t="s">
        <v>1682</v>
      </c>
      <c r="I330" s="32" t="s">
        <v>1683</v>
      </c>
      <c r="J330" s="304"/>
    </row>
    <row r="331" spans="1:10" ht="56.25" customHeight="1">
      <c r="A331" s="61" t="s">
        <v>1684</v>
      </c>
      <c r="B331" s="349" t="s">
        <v>1685</v>
      </c>
      <c r="C331" s="349" t="s">
        <v>1685</v>
      </c>
      <c r="D331" s="349">
        <v>0</v>
      </c>
      <c r="E331" s="33"/>
      <c r="F331" s="32"/>
      <c r="G331" s="203"/>
      <c r="H331" s="33"/>
      <c r="I331" s="33"/>
      <c r="J331" s="304"/>
    </row>
    <row r="332" spans="1:10" ht="42.75" customHeight="1">
      <c r="A332" s="66" t="s">
        <v>1686</v>
      </c>
      <c r="B332" s="78" t="s">
        <v>1147</v>
      </c>
      <c r="C332" s="42" t="s">
        <v>1147</v>
      </c>
      <c r="D332" s="42"/>
      <c r="E332" s="68"/>
      <c r="F332" s="38"/>
      <c r="G332" s="205"/>
      <c r="H332" s="68"/>
      <c r="I332" s="68"/>
      <c r="J332" s="318"/>
    </row>
    <row r="333" spans="1:10" ht="69" customHeight="1">
      <c r="A333" s="350" t="s">
        <v>1687</v>
      </c>
      <c r="B333" s="351" t="s">
        <v>1688</v>
      </c>
      <c r="C333" s="351"/>
      <c r="D333" s="351"/>
      <c r="E333" s="30" t="s">
        <v>1313</v>
      </c>
      <c r="F333" s="60"/>
      <c r="G333" s="200"/>
      <c r="H333" s="20"/>
      <c r="I333" s="20"/>
      <c r="J333" s="291"/>
    </row>
    <row r="334" spans="1:10" ht="81.75" customHeight="1">
      <c r="A334" s="90" t="s">
        <v>1317</v>
      </c>
      <c r="B334" s="157" t="s">
        <v>1318</v>
      </c>
      <c r="C334" s="157" t="s">
        <v>1689</v>
      </c>
      <c r="D334" s="157">
        <v>0</v>
      </c>
      <c r="E334" s="33"/>
      <c r="F334" s="32"/>
      <c r="G334" s="30" t="s">
        <v>1690</v>
      </c>
      <c r="H334" s="30" t="s">
        <v>1630</v>
      </c>
      <c r="I334" s="30" t="s">
        <v>1182</v>
      </c>
      <c r="J334" s="304" t="s">
        <v>1691</v>
      </c>
    </row>
    <row r="335" spans="1:10" ht="102" customHeight="1">
      <c r="A335" s="90" t="s">
        <v>1319</v>
      </c>
      <c r="B335" s="157" t="s">
        <v>1320</v>
      </c>
      <c r="C335" s="157" t="s">
        <v>1692</v>
      </c>
      <c r="D335" s="157">
        <v>0</v>
      </c>
      <c r="E335" s="33"/>
      <c r="F335" s="32"/>
      <c r="G335" s="30"/>
      <c r="H335" s="30" t="s">
        <v>1182</v>
      </c>
      <c r="I335" s="30" t="s">
        <v>1693</v>
      </c>
      <c r="J335" s="304"/>
    </row>
    <row r="336" spans="1:10" ht="81.75" customHeight="1">
      <c r="A336" s="91" t="s">
        <v>1321</v>
      </c>
      <c r="B336" s="352" t="s">
        <v>1694</v>
      </c>
      <c r="C336" s="352" t="s">
        <v>1695</v>
      </c>
      <c r="D336" s="352">
        <v>0</v>
      </c>
      <c r="E336" s="68"/>
      <c r="F336" s="38"/>
      <c r="G336" s="81"/>
      <c r="H336" s="81" t="s">
        <v>1371</v>
      </c>
      <c r="I336" s="81" t="s">
        <v>1192</v>
      </c>
      <c r="J336" s="318"/>
    </row>
    <row r="337" spans="1:10" ht="76.5" customHeight="1">
      <c r="A337" s="51" t="s">
        <v>1696</v>
      </c>
      <c r="B337" s="36" t="s">
        <v>1192</v>
      </c>
      <c r="C337" s="36" t="s">
        <v>1460</v>
      </c>
      <c r="D337" s="36">
        <v>2</v>
      </c>
      <c r="E337" s="44"/>
      <c r="F337" s="45"/>
      <c r="G337" s="55" t="s">
        <v>1697</v>
      </c>
      <c r="H337" s="44"/>
      <c r="I337" s="44"/>
      <c r="J337" s="49"/>
    </row>
    <row r="338" spans="1:10" ht="68.25" customHeight="1">
      <c r="A338" s="57" t="s">
        <v>1698</v>
      </c>
      <c r="B338" s="353"/>
      <c r="C338" s="140"/>
      <c r="D338" s="140"/>
      <c r="E338" s="20"/>
      <c r="F338" s="60"/>
      <c r="G338" s="85"/>
      <c r="H338" s="20"/>
      <c r="I338" s="20"/>
      <c r="J338" s="291"/>
    </row>
    <row r="339" spans="1:10" ht="111.75" customHeight="1">
      <c r="A339" s="354" t="s">
        <v>1317</v>
      </c>
      <c r="B339" s="355" t="s">
        <v>1699</v>
      </c>
      <c r="C339" s="356" t="s">
        <v>1699</v>
      </c>
      <c r="D339" s="356">
        <v>0</v>
      </c>
      <c r="E339" s="33"/>
      <c r="F339" s="32"/>
      <c r="G339" s="30" t="s">
        <v>1307</v>
      </c>
      <c r="H339" s="33" t="s">
        <v>1371</v>
      </c>
      <c r="I339" s="33" t="s">
        <v>1192</v>
      </c>
      <c r="J339" s="304" t="s">
        <v>1700</v>
      </c>
    </row>
    <row r="340" spans="1:10" ht="115.5" customHeight="1">
      <c r="A340" s="354" t="s">
        <v>1319</v>
      </c>
      <c r="B340" s="355" t="s">
        <v>1701</v>
      </c>
      <c r="C340" s="356" t="s">
        <v>1701</v>
      </c>
      <c r="D340" s="356">
        <v>0</v>
      </c>
      <c r="E340" s="33"/>
      <c r="F340" s="32"/>
      <c r="G340" s="30"/>
      <c r="H340" s="33" t="s">
        <v>1371</v>
      </c>
      <c r="I340" s="33" t="s">
        <v>1192</v>
      </c>
      <c r="J340" s="304"/>
    </row>
    <row r="341" spans="1:10" ht="108.75" customHeight="1">
      <c r="A341" s="357" t="s">
        <v>1321</v>
      </c>
      <c r="B341" s="358" t="s">
        <v>1702</v>
      </c>
      <c r="C341" s="160" t="s">
        <v>1702</v>
      </c>
      <c r="D341" s="160">
        <v>0</v>
      </c>
      <c r="E341" s="68"/>
      <c r="F341" s="38"/>
      <c r="G341" s="81"/>
      <c r="H341" s="68" t="s">
        <v>1200</v>
      </c>
      <c r="I341" s="68" t="s">
        <v>1371</v>
      </c>
      <c r="J341" s="318"/>
    </row>
    <row r="342" spans="1:10" ht="72" customHeight="1">
      <c r="A342" s="350" t="s">
        <v>1703</v>
      </c>
      <c r="B342" s="359"/>
      <c r="C342" s="360"/>
      <c r="D342" s="360"/>
      <c r="E342" s="20"/>
      <c r="F342" s="60"/>
      <c r="G342" s="85"/>
      <c r="H342" s="20"/>
      <c r="I342" s="20"/>
      <c r="J342" s="291"/>
    </row>
    <row r="343" spans="1:10" ht="24" customHeight="1">
      <c r="A343" s="90" t="s">
        <v>1704</v>
      </c>
      <c r="B343" s="361" t="s">
        <v>1681</v>
      </c>
      <c r="C343" s="361" t="s">
        <v>1681</v>
      </c>
      <c r="D343" s="361">
        <v>0</v>
      </c>
      <c r="E343" s="362"/>
      <c r="F343" s="32"/>
      <c r="G343" s="30"/>
      <c r="H343" s="33"/>
      <c r="I343" s="33"/>
      <c r="J343" s="304"/>
    </row>
    <row r="344" spans="1:10" ht="117" customHeight="1">
      <c r="A344" s="90" t="s">
        <v>1317</v>
      </c>
      <c r="B344" s="356" t="s">
        <v>1705</v>
      </c>
      <c r="C344" s="356" t="s">
        <v>1705</v>
      </c>
      <c r="D344" s="356">
        <v>0</v>
      </c>
      <c r="E344" s="33"/>
      <c r="F344" s="32"/>
      <c r="G344" s="30"/>
      <c r="H344" s="33"/>
      <c r="I344" s="33"/>
      <c r="J344" s="304"/>
    </row>
    <row r="345" spans="1:10" ht="115.5" customHeight="1">
      <c r="A345" s="90" t="s">
        <v>1319</v>
      </c>
      <c r="B345" s="363" t="s">
        <v>1706</v>
      </c>
      <c r="C345" s="363" t="s">
        <v>1706</v>
      </c>
      <c r="D345" s="363">
        <v>0</v>
      </c>
      <c r="E345" s="33"/>
      <c r="F345" s="32"/>
      <c r="G345" s="30"/>
      <c r="H345" s="33"/>
      <c r="I345" s="33"/>
      <c r="J345" s="304"/>
    </row>
    <row r="346" spans="1:10" ht="111.75" customHeight="1">
      <c r="A346" s="91" t="s">
        <v>1321</v>
      </c>
      <c r="B346" s="160" t="s">
        <v>1702</v>
      </c>
      <c r="C346" s="160" t="s">
        <v>1702</v>
      </c>
      <c r="D346" s="160">
        <v>0</v>
      </c>
      <c r="E346" s="364"/>
      <c r="F346" s="38"/>
      <c r="G346" s="81"/>
      <c r="H346" s="68"/>
      <c r="I346" s="68"/>
      <c r="J346" s="318"/>
    </row>
    <row r="347" spans="1:10" ht="49.5" customHeight="1">
      <c r="A347" s="350" t="s">
        <v>1707</v>
      </c>
      <c r="B347" s="356" t="s">
        <v>1708</v>
      </c>
      <c r="C347" s="365"/>
      <c r="D347" s="365"/>
      <c r="E347" s="44"/>
      <c r="F347" s="45"/>
      <c r="G347" s="55"/>
      <c r="H347" s="44"/>
      <c r="I347" s="44"/>
      <c r="J347" s="49"/>
    </row>
    <row r="348" spans="1:10" ht="39.75" customHeight="1">
      <c r="A348" s="1255" t="s">
        <v>1709</v>
      </c>
      <c r="B348" s="1256"/>
      <c r="C348" s="366"/>
      <c r="D348" s="366"/>
      <c r="E348" s="236"/>
      <c r="F348" s="138"/>
      <c r="G348" s="98"/>
      <c r="H348" s="99"/>
      <c r="I348" s="99"/>
      <c r="J348" s="325"/>
    </row>
    <row r="349" spans="1:10" ht="64.5" customHeight="1">
      <c r="A349" s="51" t="s">
        <v>1710</v>
      </c>
      <c r="B349" s="367"/>
      <c r="C349" s="367"/>
      <c r="D349" s="367"/>
      <c r="E349" s="20"/>
      <c r="F349" s="60"/>
      <c r="G349" s="85"/>
      <c r="H349" s="20"/>
      <c r="I349" s="20"/>
      <c r="J349" s="291"/>
    </row>
    <row r="350" spans="1:10" ht="45.75" customHeight="1">
      <c r="A350" s="23" t="s">
        <v>1711</v>
      </c>
      <c r="B350" s="25" t="s">
        <v>1712</v>
      </c>
      <c r="C350" s="149"/>
      <c r="D350" s="25"/>
      <c r="E350" s="33"/>
      <c r="F350" s="32"/>
      <c r="G350" s="30"/>
      <c r="H350" s="33"/>
      <c r="I350" s="33"/>
      <c r="J350" s="304"/>
    </row>
    <row r="351" spans="1:10" ht="57" customHeight="1">
      <c r="A351" s="73" t="s">
        <v>1713</v>
      </c>
      <c r="B351" s="43" t="s">
        <v>1714</v>
      </c>
      <c r="C351" s="25" t="s">
        <v>1333</v>
      </c>
      <c r="D351" s="43">
        <v>-14.5</v>
      </c>
      <c r="E351" s="68"/>
      <c r="F351" s="38"/>
      <c r="G351" s="81"/>
      <c r="H351" s="68"/>
      <c r="I351" s="68"/>
      <c r="J351" s="318"/>
    </row>
    <row r="352" spans="1:10" ht="63" customHeight="1">
      <c r="A352" s="18" t="s">
        <v>1715</v>
      </c>
      <c r="B352" s="105" t="s">
        <v>1716</v>
      </c>
      <c r="C352" s="105" t="s">
        <v>1222</v>
      </c>
      <c r="D352" s="105">
        <v>-1.52</v>
      </c>
      <c r="E352" s="44"/>
      <c r="F352" s="45"/>
      <c r="G352" s="55"/>
      <c r="H352" s="44"/>
      <c r="I352" s="44"/>
      <c r="J352" s="49"/>
    </row>
    <row r="353" spans="1:10" ht="53.25" customHeight="1">
      <c r="A353" s="51" t="s">
        <v>1717</v>
      </c>
      <c r="B353" s="105" t="s">
        <v>1718</v>
      </c>
      <c r="C353" s="105" t="s">
        <v>440</v>
      </c>
      <c r="D353" s="105">
        <v>7.86</v>
      </c>
      <c r="E353" s="44"/>
      <c r="F353" s="45"/>
      <c r="G353" s="55"/>
      <c r="H353" s="44"/>
      <c r="I353" s="44"/>
      <c r="J353" s="49"/>
    </row>
    <row r="354" spans="1:10" ht="40.5" customHeight="1">
      <c r="A354" s="51" t="s">
        <v>1719</v>
      </c>
      <c r="B354" s="207" t="s">
        <v>1339</v>
      </c>
      <c r="C354" s="207" t="s">
        <v>1339</v>
      </c>
      <c r="D354" s="207">
        <v>0</v>
      </c>
      <c r="E354" s="20"/>
      <c r="F354" s="60"/>
      <c r="G354" s="85"/>
      <c r="H354" s="20"/>
      <c r="I354" s="20"/>
      <c r="J354" s="291"/>
    </row>
    <row r="355" spans="1:10" ht="108" customHeight="1">
      <c r="A355" s="249"/>
      <c r="B355" s="229" t="s">
        <v>1720</v>
      </c>
      <c r="C355" s="67"/>
      <c r="D355" s="78"/>
      <c r="E355" s="68"/>
      <c r="F355" s="38"/>
      <c r="G355" s="81"/>
      <c r="H355" s="68"/>
      <c r="I355" s="68"/>
      <c r="J355" s="318"/>
    </row>
    <row r="356" spans="1:10" ht="129.75" customHeight="1">
      <c r="A356" s="18" t="s">
        <v>1721</v>
      </c>
      <c r="B356" s="212" t="s">
        <v>1722</v>
      </c>
      <c r="C356" s="368"/>
      <c r="D356" s="368"/>
      <c r="E356" s="20"/>
      <c r="F356" s="369" t="s">
        <v>1723</v>
      </c>
      <c r="G356" s="85"/>
      <c r="H356" s="20"/>
      <c r="I356" s="20"/>
      <c r="J356" s="291"/>
    </row>
    <row r="357" spans="1:10" ht="39" customHeight="1">
      <c r="A357" s="23" t="s">
        <v>1724</v>
      </c>
      <c r="B357" s="24" t="s">
        <v>1200</v>
      </c>
      <c r="C357" s="24" t="s">
        <v>1200</v>
      </c>
      <c r="D357" s="24">
        <v>0</v>
      </c>
      <c r="E357" s="33"/>
      <c r="F357" s="32"/>
      <c r="G357" s="30"/>
      <c r="H357" s="33"/>
      <c r="I357" s="33"/>
      <c r="J357" s="304"/>
    </row>
    <row r="358" spans="1:10" ht="31.5" customHeight="1">
      <c r="A358" s="23" t="s">
        <v>1725</v>
      </c>
      <c r="B358" s="24" t="s">
        <v>1339</v>
      </c>
      <c r="C358" s="24" t="s">
        <v>1339</v>
      </c>
      <c r="D358" s="24">
        <v>0</v>
      </c>
      <c r="E358" s="33"/>
      <c r="F358" s="32"/>
      <c r="G358" s="30"/>
      <c r="H358" s="33"/>
      <c r="I358" s="33"/>
      <c r="J358" s="304"/>
    </row>
    <row r="359" spans="1:10" ht="34.5" customHeight="1">
      <c r="A359" s="23" t="s">
        <v>1726</v>
      </c>
      <c r="B359" s="24" t="s">
        <v>1371</v>
      </c>
      <c r="C359" s="24" t="s">
        <v>1371</v>
      </c>
      <c r="D359" s="24">
        <v>0</v>
      </c>
      <c r="E359" s="33"/>
      <c r="F359" s="32"/>
      <c r="G359" s="30"/>
      <c r="H359" s="33"/>
      <c r="I359" s="33"/>
      <c r="J359" s="304"/>
    </row>
    <row r="360" spans="1:10" ht="30" customHeight="1">
      <c r="A360" s="23" t="s">
        <v>1727</v>
      </c>
      <c r="B360" s="24" t="s">
        <v>1192</v>
      </c>
      <c r="C360" s="24" t="s">
        <v>1192</v>
      </c>
      <c r="D360" s="24">
        <v>0</v>
      </c>
      <c r="E360" s="33"/>
      <c r="F360" s="32"/>
      <c r="G360" s="30"/>
      <c r="H360" s="33"/>
      <c r="I360" s="33"/>
      <c r="J360" s="304"/>
    </row>
    <row r="361" spans="1:10" ht="32.25" customHeight="1">
      <c r="A361" s="23" t="s">
        <v>1728</v>
      </c>
      <c r="B361" s="24" t="s">
        <v>1195</v>
      </c>
      <c r="C361" s="24" t="s">
        <v>1195</v>
      </c>
      <c r="D361" s="24">
        <v>0</v>
      </c>
      <c r="E361" s="33"/>
      <c r="F361" s="32"/>
      <c r="G361" s="30"/>
      <c r="H361" s="33"/>
      <c r="I361" s="33"/>
      <c r="J361" s="304"/>
    </row>
    <row r="362" spans="1:10" ht="33" customHeight="1">
      <c r="A362" s="23" t="s">
        <v>1729</v>
      </c>
      <c r="B362" s="24" t="s">
        <v>1418</v>
      </c>
      <c r="C362" s="24" t="s">
        <v>1418</v>
      </c>
      <c r="D362" s="24">
        <v>0</v>
      </c>
      <c r="E362" s="33"/>
      <c r="F362" s="32"/>
      <c r="G362" s="30"/>
      <c r="H362" s="33"/>
      <c r="I362" s="33"/>
      <c r="J362" s="304"/>
    </row>
    <row r="363" spans="1:10" ht="31.5" customHeight="1">
      <c r="A363" s="23" t="s">
        <v>1730</v>
      </c>
      <c r="B363" s="24" t="s">
        <v>1731</v>
      </c>
      <c r="C363" s="24" t="s">
        <v>1731</v>
      </c>
      <c r="D363" s="24">
        <v>0</v>
      </c>
      <c r="E363" s="33"/>
      <c r="F363" s="32"/>
      <c r="G363" s="30"/>
      <c r="H363" s="33"/>
      <c r="I363" s="33"/>
      <c r="J363" s="304"/>
    </row>
    <row r="364" spans="1:10" ht="36.75" customHeight="1">
      <c r="A364" s="23" t="s">
        <v>1732</v>
      </c>
      <c r="B364" s="24" t="s">
        <v>1443</v>
      </c>
      <c r="C364" s="24" t="s">
        <v>1443</v>
      </c>
      <c r="D364" s="24">
        <v>0</v>
      </c>
      <c r="E364" s="33"/>
      <c r="F364" s="32"/>
      <c r="G364" s="30"/>
      <c r="H364" s="33"/>
      <c r="I364" s="33"/>
      <c r="J364" s="304"/>
    </row>
    <row r="365" spans="1:10" ht="35.25" customHeight="1">
      <c r="A365" s="23" t="s">
        <v>1733</v>
      </c>
      <c r="B365" s="24" t="s">
        <v>1182</v>
      </c>
      <c r="C365" s="24" t="s">
        <v>1182</v>
      </c>
      <c r="D365" s="24">
        <v>0</v>
      </c>
      <c r="E365" s="33"/>
      <c r="F365" s="32"/>
      <c r="G365" s="30"/>
      <c r="H365" s="33"/>
      <c r="I365" s="33"/>
      <c r="J365" s="304"/>
    </row>
    <row r="366" spans="1:10" ht="32.25" customHeight="1">
      <c r="A366" s="23" t="s">
        <v>1734</v>
      </c>
      <c r="B366" s="24" t="s">
        <v>1572</v>
      </c>
      <c r="C366" s="24" t="s">
        <v>1572</v>
      </c>
      <c r="D366" s="24">
        <v>0</v>
      </c>
      <c r="E366" s="33"/>
      <c r="F366" s="32"/>
      <c r="G366" s="30"/>
      <c r="H366" s="33"/>
      <c r="I366" s="33"/>
      <c r="J366" s="304"/>
    </row>
    <row r="367" spans="1:10" ht="30.75" customHeight="1">
      <c r="A367" s="73" t="s">
        <v>1735</v>
      </c>
      <c r="B367" s="78" t="s">
        <v>1196</v>
      </c>
      <c r="C367" s="78" t="s">
        <v>1196</v>
      </c>
      <c r="D367" s="78">
        <v>0</v>
      </c>
      <c r="E367" s="68"/>
      <c r="F367" s="38"/>
      <c r="G367" s="81"/>
      <c r="H367" s="68"/>
      <c r="I367" s="68"/>
      <c r="J367" s="318"/>
    </row>
    <row r="368" spans="1:10" ht="61.5" customHeight="1">
      <c r="A368" s="92" t="s">
        <v>1736</v>
      </c>
      <c r="B368" s="105" t="s">
        <v>1737</v>
      </c>
      <c r="C368" s="105"/>
      <c r="D368" s="105"/>
      <c r="E368" s="44"/>
      <c r="F368" s="45"/>
      <c r="G368" s="55"/>
      <c r="H368" s="44"/>
      <c r="I368" s="44"/>
      <c r="J368" s="49"/>
    </row>
    <row r="369" spans="1:10" ht="35.25" customHeight="1" thickBot="1">
      <c r="A369" s="370" t="s">
        <v>1738</v>
      </c>
      <c r="B369" s="372" t="s">
        <v>1739</v>
      </c>
      <c r="C369" s="371" t="s">
        <v>1739</v>
      </c>
      <c r="D369" s="52">
        <v>0</v>
      </c>
      <c r="E369" s="44" t="s">
        <v>1740</v>
      </c>
      <c r="F369" s="45"/>
      <c r="G369" s="55"/>
      <c r="H369" s="44"/>
      <c r="I369" s="44"/>
      <c r="J369" s="49"/>
    </row>
    <row r="370" spans="1:10" ht="23.25" customHeight="1">
      <c r="A370" s="1245" t="s">
        <v>1741</v>
      </c>
      <c r="B370" s="1246"/>
      <c r="C370" s="374"/>
      <c r="D370" s="374"/>
      <c r="E370" s="277"/>
      <c r="F370" s="375"/>
      <c r="J370" s="376"/>
    </row>
    <row r="371" spans="1:10" ht="39.75" customHeight="1">
      <c r="A371" s="373"/>
      <c r="B371" s="374"/>
      <c r="C371" s="374"/>
      <c r="D371" s="374"/>
      <c r="E371" s="231"/>
      <c r="F371" s="375"/>
      <c r="J371" s="377"/>
    </row>
    <row r="372" spans="1:10" ht="27" customHeight="1">
      <c r="A372" s="373"/>
      <c r="B372" s="374"/>
      <c r="C372" s="374"/>
      <c r="D372" s="374"/>
      <c r="E372" s="231"/>
      <c r="F372" s="375"/>
      <c r="J372" s="377"/>
    </row>
    <row r="373" spans="1:10" ht="39.75" customHeight="1">
      <c r="A373" s="1247" t="s">
        <v>1742</v>
      </c>
      <c r="B373" s="1248"/>
      <c r="C373" s="215"/>
      <c r="D373" s="215"/>
      <c r="E373" s="231"/>
      <c r="F373" s="375"/>
      <c r="J373" s="377"/>
    </row>
    <row r="374" spans="1:10" ht="27" customHeight="1">
      <c r="A374" s="1237" t="s">
        <v>1743</v>
      </c>
      <c r="B374" s="1238"/>
      <c r="C374" s="378"/>
      <c r="D374" s="378"/>
      <c r="E374" s="231"/>
      <c r="F374" s="375"/>
      <c r="J374" s="377"/>
    </row>
    <row r="375" spans="1:10" ht="24.75" customHeight="1">
      <c r="A375" s="1237" t="s">
        <v>1744</v>
      </c>
      <c r="B375" s="1238"/>
      <c r="C375" s="378"/>
      <c r="D375" s="378"/>
      <c r="E375" s="231"/>
      <c r="F375" s="375"/>
      <c r="J375" s="377"/>
    </row>
    <row r="376" spans="1:10" ht="22.5" customHeight="1">
      <c r="A376" s="1241" t="s">
        <v>1745</v>
      </c>
      <c r="B376" s="1242"/>
      <c r="C376" s="379"/>
      <c r="D376" s="379"/>
      <c r="E376" s="231"/>
      <c r="F376" s="375"/>
      <c r="J376" s="377"/>
    </row>
    <row r="377" spans="1:10" ht="44.25" customHeight="1" thickBot="1">
      <c r="A377" s="1239" t="s">
        <v>1746</v>
      </c>
      <c r="B377" s="1240"/>
      <c r="C377" s="380"/>
      <c r="D377" s="542"/>
      <c r="E377" s="236"/>
      <c r="F377" s="381"/>
      <c r="G377" s="382"/>
      <c r="H377" s="382"/>
      <c r="I377" s="382"/>
      <c r="J377" s="383"/>
    </row>
    <row r="378" spans="1:10" ht="20.25">
      <c r="A378" s="384"/>
      <c r="B378" s="385"/>
      <c r="C378" s="385"/>
      <c r="D378" s="385"/>
      <c r="I378" s="386"/>
      <c r="J378" s="387"/>
    </row>
    <row r="379" spans="1:10" ht="20.25">
      <c r="A379" s="384"/>
      <c r="B379" s="385"/>
      <c r="C379" s="385"/>
      <c r="D379" s="385"/>
      <c r="I379" s="386"/>
      <c r="J379" s="387"/>
    </row>
    <row r="380" spans="1:10" ht="20.25">
      <c r="A380" s="384"/>
      <c r="B380" s="385"/>
      <c r="C380" s="385"/>
      <c r="D380" s="385"/>
      <c r="I380" s="386"/>
      <c r="J380" s="387"/>
    </row>
    <row r="381" spans="1:10" ht="20.25">
      <c r="A381" s="384"/>
      <c r="B381" s="385"/>
      <c r="C381" s="385"/>
      <c r="D381" s="385"/>
      <c r="I381" s="386"/>
      <c r="J381" s="387"/>
    </row>
    <row r="382" spans="1:10" ht="20.25">
      <c r="A382" s="384"/>
      <c r="B382" s="385"/>
      <c r="C382" s="385"/>
      <c r="D382" s="385"/>
      <c r="I382" s="386"/>
      <c r="J382" s="387"/>
    </row>
    <row r="383" spans="1:10" ht="20.25">
      <c r="A383" s="384"/>
      <c r="B383" s="385"/>
      <c r="C383" s="385"/>
      <c r="D383" s="385"/>
      <c r="J383" s="388"/>
    </row>
    <row r="384" spans="1:10">
      <c r="A384" s="384"/>
      <c r="B384" s="385"/>
      <c r="C384" s="385"/>
      <c r="D384" s="385"/>
    </row>
    <row r="385" spans="1:4">
      <c r="A385" s="384"/>
      <c r="B385" s="385"/>
      <c r="C385" s="385"/>
      <c r="D385" s="385"/>
    </row>
    <row r="386" spans="1:4">
      <c r="A386" s="384"/>
      <c r="B386" s="385"/>
      <c r="C386" s="385"/>
      <c r="D386" s="385"/>
    </row>
    <row r="387" spans="1:4">
      <c r="A387" s="384"/>
      <c r="B387" s="385"/>
      <c r="C387" s="385"/>
      <c r="D387" s="385"/>
    </row>
    <row r="388" spans="1:4">
      <c r="A388" s="384"/>
      <c r="B388" s="385"/>
      <c r="C388" s="385"/>
      <c r="D388" s="385"/>
    </row>
    <row r="389" spans="1:4">
      <c r="A389" s="384"/>
      <c r="B389" s="385"/>
      <c r="C389" s="385"/>
      <c r="D389" s="385"/>
    </row>
    <row r="390" spans="1:4">
      <c r="A390" s="384"/>
      <c r="B390" s="385"/>
      <c r="C390" s="385"/>
      <c r="D390" s="385"/>
    </row>
    <row r="391" spans="1:4">
      <c r="A391" s="384"/>
      <c r="B391" s="385"/>
      <c r="C391" s="385"/>
      <c r="D391" s="385"/>
    </row>
    <row r="392" spans="1:4">
      <c r="A392" s="384"/>
      <c r="B392" s="385"/>
      <c r="C392" s="385"/>
      <c r="D392" s="385"/>
    </row>
    <row r="393" spans="1:4">
      <c r="A393" s="389"/>
      <c r="B393" s="390"/>
      <c r="C393" s="390"/>
      <c r="D393" s="390"/>
    </row>
  </sheetData>
  <mergeCells count="61">
    <mergeCell ref="A1:B1"/>
    <mergeCell ref="A3:B3"/>
    <mergeCell ref="A4:B4"/>
    <mergeCell ref="A6:B6"/>
    <mergeCell ref="A42:A44"/>
    <mergeCell ref="A64:B64"/>
    <mergeCell ref="A96:B96"/>
    <mergeCell ref="B97:B98"/>
    <mergeCell ref="C97:C98"/>
    <mergeCell ref="A32:A33"/>
    <mergeCell ref="A34:A35"/>
    <mergeCell ref="A37:B37"/>
    <mergeCell ref="A39:A41"/>
    <mergeCell ref="A154:B154"/>
    <mergeCell ref="B105:B106"/>
    <mergeCell ref="C105:C106"/>
    <mergeCell ref="B99:B100"/>
    <mergeCell ref="C99:C100"/>
    <mergeCell ref="C101:C102"/>
    <mergeCell ref="B103:B104"/>
    <mergeCell ref="C103:C104"/>
    <mergeCell ref="B101:B102"/>
    <mergeCell ref="A209:B209"/>
    <mergeCell ref="A217:B217"/>
    <mergeCell ref="A223:B223"/>
    <mergeCell ref="A155:B155"/>
    <mergeCell ref="A107:B107"/>
    <mergeCell ref="A109:B109"/>
    <mergeCell ref="A114:B114"/>
    <mergeCell ref="A120:B120"/>
    <mergeCell ref="A124:B124"/>
    <mergeCell ref="A141:A142"/>
    <mergeCell ref="A156:B156"/>
    <mergeCell ref="A157:B157"/>
    <mergeCell ref="A175:B175"/>
    <mergeCell ref="A182:B182"/>
    <mergeCell ref="A186:B186"/>
    <mergeCell ref="A208:B208"/>
    <mergeCell ref="A234:B234"/>
    <mergeCell ref="A235:B235"/>
    <mergeCell ref="A276:B276"/>
    <mergeCell ref="A277:B277"/>
    <mergeCell ref="A233:B233"/>
    <mergeCell ref="A230:B230"/>
    <mergeCell ref="A231:B231"/>
    <mergeCell ref="A232:B232"/>
    <mergeCell ref="A321:B321"/>
    <mergeCell ref="A322:B322"/>
    <mergeCell ref="A325:B325"/>
    <mergeCell ref="A348:B348"/>
    <mergeCell ref="A278:B278"/>
    <mergeCell ref="A292:B292"/>
    <mergeCell ref="A293:B293"/>
    <mergeCell ref="A306:B306"/>
    <mergeCell ref="A375:B375"/>
    <mergeCell ref="A377:B377"/>
    <mergeCell ref="A376:B376"/>
    <mergeCell ref="E328:E329"/>
    <mergeCell ref="A370:B370"/>
    <mergeCell ref="A373:B373"/>
    <mergeCell ref="A374:B374"/>
  </mergeCells>
  <phoneticPr fontId="41" type="noConversion"/>
  <printOptions gridLines="1"/>
  <pageMargins left="0.5" right="0.14000000000000001" top="0.51181102362204722" bottom="0.15748031496062992" header="0.51181102362204722" footer="0.15748031496062992"/>
  <pageSetup paperSize="9" scale="67" orientation="portrait" r:id="rId1"/>
  <headerFooter alignWithMargins="0">
    <oddFooter>&amp;C&amp;P</oddFooter>
  </headerFooter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X746"/>
  <sheetViews>
    <sheetView topLeftCell="A208" workbookViewId="0">
      <selection activeCell="D221" sqref="D221"/>
    </sheetView>
  </sheetViews>
  <sheetFormatPr defaultRowHeight="12.75"/>
  <cols>
    <col min="1" max="1" width="9.28515625" style="733" customWidth="1"/>
    <col min="2" max="2" width="96.7109375" style="733" customWidth="1"/>
    <col min="3" max="3" width="11.28515625" style="733" customWidth="1"/>
    <col min="4" max="4" width="38.42578125" style="733" customWidth="1"/>
    <col min="5" max="5" width="9.140625" style="392"/>
    <col min="6" max="6" width="15.7109375" style="392" hidden="1" customWidth="1"/>
    <col min="7" max="7" width="15" style="392" hidden="1" customWidth="1"/>
    <col min="8" max="8" width="18.28515625" style="392" hidden="1" customWidth="1"/>
    <col min="9" max="16384" width="9.140625" style="392"/>
  </cols>
  <sheetData>
    <row r="1" spans="1:8">
      <c r="E1" s="708"/>
    </row>
    <row r="2" spans="1:8" s="394" customFormat="1" ht="15.75">
      <c r="A2" s="734"/>
      <c r="B2" s="734"/>
      <c r="C2" s="818" t="s">
        <v>2072</v>
      </c>
      <c r="D2" s="734"/>
      <c r="E2" s="708"/>
    </row>
    <row r="3" spans="1:8" s="394" customFormat="1" ht="15.75">
      <c r="A3" s="734"/>
      <c r="B3" s="734"/>
      <c r="C3" s="818" t="s">
        <v>3304</v>
      </c>
      <c r="D3" s="734"/>
      <c r="E3" s="708"/>
    </row>
    <row r="4" spans="1:8" s="394" customFormat="1" ht="15.75">
      <c r="A4" s="734"/>
      <c r="B4" s="734"/>
      <c r="C4" s="818" t="s">
        <v>3261</v>
      </c>
      <c r="D4" s="734"/>
      <c r="E4" s="708"/>
    </row>
    <row r="5" spans="1:8" s="394" customFormat="1" ht="15.75">
      <c r="A5" s="734"/>
      <c r="B5" s="734"/>
      <c r="C5" s="1196" t="s">
        <v>2372</v>
      </c>
      <c r="D5" s="734"/>
      <c r="E5" s="708"/>
    </row>
    <row r="6" spans="1:8" s="394" customFormat="1">
      <c r="A6" s="734"/>
      <c r="B6" s="734"/>
      <c r="C6" s="735"/>
      <c r="D6" s="734"/>
      <c r="E6" s="708"/>
    </row>
    <row r="7" spans="1:8">
      <c r="E7" s="708"/>
    </row>
    <row r="8" spans="1:8" s="397" customFormat="1" ht="18.75" customHeight="1">
      <c r="A8" s="1406" t="s">
        <v>1766</v>
      </c>
      <c r="B8" s="1406"/>
      <c r="C8" s="1406"/>
      <c r="D8" s="1406"/>
      <c r="E8" s="708"/>
    </row>
    <row r="9" spans="1:8" ht="15.75">
      <c r="A9" s="1407" t="s">
        <v>1767</v>
      </c>
      <c r="B9" s="1407"/>
      <c r="C9" s="1407"/>
      <c r="D9" s="1407"/>
      <c r="E9" s="708"/>
    </row>
    <row r="10" spans="1:8" ht="8.25" customHeight="1">
      <c r="E10" s="708"/>
    </row>
    <row r="11" spans="1:8" s="401" customFormat="1" ht="63">
      <c r="A11" s="737" t="s">
        <v>2573</v>
      </c>
      <c r="B11" s="738" t="s">
        <v>2547</v>
      </c>
      <c r="C11" s="737" t="s">
        <v>2572</v>
      </c>
      <c r="D11" s="737" t="s">
        <v>1777</v>
      </c>
      <c r="E11" s="708"/>
      <c r="F11" s="737" t="s">
        <v>2553</v>
      </c>
      <c r="G11" s="737" t="s">
        <v>1141</v>
      </c>
      <c r="H11" s="737" t="s">
        <v>2962</v>
      </c>
    </row>
    <row r="12" spans="1:8" s="401" customFormat="1" ht="15.75">
      <c r="A12" s="737">
        <v>1</v>
      </c>
      <c r="B12" s="737">
        <v>2</v>
      </c>
      <c r="C12" s="737">
        <v>3</v>
      </c>
      <c r="D12" s="737">
        <v>4</v>
      </c>
      <c r="E12" s="708"/>
      <c r="F12" s="737"/>
      <c r="G12" s="737"/>
      <c r="H12" s="737"/>
    </row>
    <row r="13" spans="1:8" s="405" customFormat="1" ht="18" customHeight="1">
      <c r="A13" s="798" t="s">
        <v>2082</v>
      </c>
      <c r="B13" s="926"/>
      <c r="C13" s="926"/>
      <c r="D13" s="926"/>
      <c r="E13" s="708"/>
      <c r="F13" s="926"/>
      <c r="G13" s="926"/>
      <c r="H13" s="926"/>
    </row>
    <row r="14" spans="1:8" ht="30" customHeight="1">
      <c r="A14" s="1104">
        <v>100</v>
      </c>
      <c r="B14" s="928" t="s">
        <v>2080</v>
      </c>
      <c r="C14" s="779" t="s">
        <v>2550</v>
      </c>
      <c r="D14" s="929"/>
      <c r="E14" s="708"/>
      <c r="F14" s="783"/>
      <c r="G14" s="783"/>
      <c r="H14" s="783"/>
    </row>
    <row r="15" spans="1:8" ht="15.75">
      <c r="A15" s="744"/>
      <c r="B15" s="747" t="s">
        <v>1805</v>
      </c>
      <c r="C15" s="744"/>
      <c r="D15" s="782"/>
      <c r="E15" s="708"/>
      <c r="F15" s="783"/>
      <c r="G15" s="783"/>
      <c r="H15" s="783"/>
    </row>
    <row r="16" spans="1:8" ht="15.75">
      <c r="A16" s="744"/>
      <c r="B16" s="747" t="s">
        <v>1778</v>
      </c>
      <c r="C16" s="744"/>
      <c r="D16" s="899">
        <v>0</v>
      </c>
      <c r="E16" s="708"/>
      <c r="F16" s="783"/>
      <c r="G16" s="783"/>
      <c r="H16" s="783"/>
    </row>
    <row r="17" spans="1:8" ht="15.75">
      <c r="A17" s="744"/>
      <c r="B17" s="748" t="s">
        <v>1806</v>
      </c>
      <c r="C17" s="744"/>
      <c r="D17" s="899">
        <v>0</v>
      </c>
      <c r="E17" s="708"/>
      <c r="F17" s="783"/>
      <c r="G17" s="783"/>
      <c r="H17" s="783"/>
    </row>
    <row r="18" spans="1:8" ht="15.75">
      <c r="A18" s="744"/>
      <c r="B18" s="748" t="s">
        <v>2081</v>
      </c>
      <c r="C18" s="744"/>
      <c r="D18" s="899">
        <v>70</v>
      </c>
      <c r="E18" s="708"/>
      <c r="F18" s="783">
        <v>50</v>
      </c>
      <c r="G18" s="783">
        <v>35</v>
      </c>
      <c r="H18" s="783">
        <v>32</v>
      </c>
    </row>
    <row r="19" spans="1:8" ht="15.75">
      <c r="A19" s="744"/>
      <c r="B19" s="747" t="s">
        <v>1799</v>
      </c>
      <c r="C19" s="744"/>
      <c r="D19" s="899">
        <v>0</v>
      </c>
      <c r="E19" s="708"/>
      <c r="F19" s="783"/>
      <c r="G19" s="783"/>
      <c r="H19" s="783"/>
    </row>
    <row r="20" spans="1:8" ht="15.75" customHeight="1">
      <c r="A20" s="744"/>
      <c r="B20" s="750" t="s">
        <v>2088</v>
      </c>
      <c r="C20" s="744" t="s">
        <v>2551</v>
      </c>
      <c r="D20" s="899"/>
      <c r="E20" s="708"/>
      <c r="F20" s="783"/>
      <c r="G20" s="783"/>
      <c r="H20" s="783"/>
    </row>
    <row r="21" spans="1:8" ht="15.75">
      <c r="A21" s="744"/>
      <c r="B21" s="747" t="s">
        <v>1805</v>
      </c>
      <c r="C21" s="744"/>
      <c r="D21" s="899"/>
      <c r="E21" s="708"/>
      <c r="F21" s="783"/>
      <c r="G21" s="783"/>
      <c r="H21" s="783"/>
    </row>
    <row r="22" spans="1:8" ht="15.75">
      <c r="A22" s="744"/>
      <c r="B22" s="747" t="s">
        <v>2899</v>
      </c>
      <c r="C22" s="744"/>
      <c r="D22" s="899">
        <v>0</v>
      </c>
      <c r="E22" s="708"/>
      <c r="F22" s="783"/>
      <c r="G22" s="783"/>
      <c r="H22" s="783"/>
    </row>
    <row r="23" spans="1:8" ht="15.75">
      <c r="A23" s="744"/>
      <c r="B23" s="751" t="s">
        <v>2083</v>
      </c>
      <c r="C23" s="751"/>
      <c r="D23" s="899">
        <v>15</v>
      </c>
      <c r="E23" s="708"/>
      <c r="F23" s="783"/>
      <c r="G23" s="783"/>
      <c r="H23" s="783"/>
    </row>
    <row r="24" spans="1:8" ht="20.25" customHeight="1">
      <c r="A24" s="744"/>
      <c r="B24" s="751" t="s">
        <v>2084</v>
      </c>
      <c r="C24" s="752"/>
      <c r="D24" s="899">
        <v>0</v>
      </c>
      <c r="E24" s="708"/>
      <c r="F24" s="783"/>
      <c r="G24" s="783"/>
      <c r="H24" s="783"/>
    </row>
    <row r="25" spans="1:8" ht="15" customHeight="1">
      <c r="A25" s="744"/>
      <c r="B25" s="747" t="s">
        <v>2089</v>
      </c>
      <c r="C25" s="744"/>
      <c r="D25" s="899">
        <v>1</v>
      </c>
      <c r="E25" s="708"/>
      <c r="F25" s="783">
        <v>1</v>
      </c>
      <c r="G25" s="783"/>
      <c r="H25" s="783"/>
    </row>
    <row r="26" spans="1:8" ht="15.75">
      <c r="A26" s="744"/>
      <c r="B26" s="757" t="s">
        <v>2085</v>
      </c>
      <c r="C26" s="744"/>
      <c r="D26" s="899">
        <v>40</v>
      </c>
      <c r="E26" s="708"/>
      <c r="F26" s="783">
        <v>10</v>
      </c>
      <c r="G26" s="783"/>
      <c r="H26" s="783"/>
    </row>
    <row r="27" spans="1:8" ht="15.75">
      <c r="A27" s="744"/>
      <c r="B27" s="747" t="s">
        <v>2086</v>
      </c>
      <c r="C27" s="744"/>
      <c r="D27" s="899">
        <v>10</v>
      </c>
      <c r="E27" s="708"/>
      <c r="F27" s="783">
        <v>10</v>
      </c>
      <c r="G27" s="783">
        <v>5</v>
      </c>
      <c r="H27" s="783">
        <v>10</v>
      </c>
    </row>
    <row r="28" spans="1:8" ht="31.5" customHeight="1">
      <c r="A28" s="744"/>
      <c r="B28" s="751" t="s">
        <v>2900</v>
      </c>
      <c r="C28" s="744"/>
      <c r="D28" s="1194" t="s">
        <v>2329</v>
      </c>
      <c r="E28" s="708"/>
      <c r="F28" s="531"/>
      <c r="G28" s="531"/>
      <c r="H28" s="531"/>
    </row>
    <row r="29" spans="1:8" ht="15.75">
      <c r="A29" s="744"/>
      <c r="B29" s="747" t="s">
        <v>2954</v>
      </c>
      <c r="C29" s="744"/>
      <c r="D29" s="899"/>
      <c r="E29" s="708"/>
      <c r="F29" s="783"/>
      <c r="G29" s="783"/>
      <c r="H29" s="783"/>
    </row>
    <row r="30" spans="1:8" ht="15.75">
      <c r="A30" s="744"/>
      <c r="B30" s="757" t="s">
        <v>2953</v>
      </c>
      <c r="C30" s="744"/>
      <c r="D30" s="899">
        <v>10</v>
      </c>
      <c r="E30" s="708"/>
      <c r="F30" s="783">
        <v>10</v>
      </c>
      <c r="G30" s="783">
        <v>5</v>
      </c>
      <c r="H30" s="783"/>
    </row>
    <row r="31" spans="1:8" ht="15.75" customHeight="1">
      <c r="A31" s="744"/>
      <c r="B31" s="750" t="s">
        <v>2901</v>
      </c>
      <c r="C31" s="744" t="s">
        <v>2552</v>
      </c>
      <c r="D31" s="899"/>
      <c r="E31" s="708"/>
      <c r="F31" s="783"/>
      <c r="G31" s="783"/>
      <c r="H31" s="783"/>
    </row>
    <row r="32" spans="1:8" ht="15.75" customHeight="1">
      <c r="A32" s="744"/>
      <c r="B32" s="751" t="s">
        <v>2090</v>
      </c>
      <c r="C32" s="744"/>
      <c r="D32" s="899">
        <v>30</v>
      </c>
      <c r="E32" s="708"/>
      <c r="F32" s="783">
        <v>25</v>
      </c>
      <c r="G32" s="783">
        <v>15</v>
      </c>
      <c r="H32" s="783"/>
    </row>
    <row r="33" spans="1:8" ht="15.75" customHeight="1">
      <c r="A33" s="744"/>
      <c r="B33" s="751" t="s">
        <v>2091</v>
      </c>
      <c r="C33" s="744"/>
      <c r="D33" s="899">
        <v>50</v>
      </c>
      <c r="E33" s="708"/>
      <c r="F33" s="783"/>
      <c r="G33" s="783">
        <v>25</v>
      </c>
      <c r="H33" s="783"/>
    </row>
    <row r="34" spans="1:8" ht="15.75">
      <c r="A34" s="744"/>
      <c r="B34" s="750" t="s">
        <v>2344</v>
      </c>
      <c r="C34" s="744" t="s">
        <v>2549</v>
      </c>
      <c r="D34" s="782"/>
      <c r="E34" s="708"/>
      <c r="F34" s="783"/>
      <c r="G34" s="783"/>
      <c r="H34" s="783"/>
    </row>
    <row r="35" spans="1:8" ht="31.5">
      <c r="A35" s="744"/>
      <c r="B35" s="750" t="s">
        <v>2073</v>
      </c>
      <c r="C35" s="744"/>
      <c r="D35" s="883" t="s">
        <v>2385</v>
      </c>
      <c r="E35" s="708"/>
      <c r="F35" s="985"/>
      <c r="G35" s="985">
        <v>20</v>
      </c>
      <c r="H35" s="985">
        <v>35</v>
      </c>
    </row>
    <row r="36" spans="1:8" ht="17.25" customHeight="1">
      <c r="A36" s="835"/>
      <c r="B36" s="1077" t="s">
        <v>3003</v>
      </c>
      <c r="C36" s="835"/>
      <c r="D36" s="930" t="s">
        <v>2384</v>
      </c>
      <c r="E36" s="708"/>
      <c r="F36" s="985"/>
      <c r="G36" s="985"/>
      <c r="H36" s="985"/>
    </row>
    <row r="37" spans="1:8" s="405" customFormat="1" ht="15.75">
      <c r="A37" s="970" t="s">
        <v>2035</v>
      </c>
      <c r="B37" s="853"/>
      <c r="C37" s="971"/>
      <c r="D37" s="972"/>
      <c r="E37" s="890"/>
      <c r="F37" s="783"/>
      <c r="G37" s="783"/>
      <c r="H37" s="783"/>
    </row>
    <row r="38" spans="1:8" s="405" customFormat="1" ht="15.75">
      <c r="A38" s="1158">
        <v>200</v>
      </c>
      <c r="B38" s="793" t="s">
        <v>2092</v>
      </c>
      <c r="C38" s="833" t="s">
        <v>2575</v>
      </c>
      <c r="D38" s="908" t="s">
        <v>2093</v>
      </c>
      <c r="E38" s="825"/>
      <c r="F38" s="986"/>
      <c r="G38" s="986"/>
      <c r="H38" s="986"/>
    </row>
    <row r="39" spans="1:8" s="405" customFormat="1" ht="31.5">
      <c r="A39" s="1158"/>
      <c r="B39" s="808" t="s">
        <v>2949</v>
      </c>
      <c r="C39" s="833" t="s">
        <v>2576</v>
      </c>
      <c r="D39" s="884"/>
      <c r="E39" s="825"/>
      <c r="F39" s="839"/>
      <c r="G39" s="839"/>
      <c r="H39" s="839"/>
    </row>
    <row r="40" spans="1:8" s="405" customFormat="1" ht="15.75">
      <c r="A40" s="1158"/>
      <c r="B40" s="747" t="s">
        <v>1805</v>
      </c>
      <c r="C40" s="829"/>
      <c r="D40" s="908" t="s">
        <v>2094</v>
      </c>
      <c r="E40" s="825"/>
      <c r="F40" s="986"/>
      <c r="G40" s="986"/>
      <c r="H40" s="986"/>
    </row>
    <row r="41" spans="1:8" s="405" customFormat="1" ht="15.75">
      <c r="A41" s="1158"/>
      <c r="B41" s="747" t="s">
        <v>1799</v>
      </c>
      <c r="C41" s="829"/>
      <c r="D41" s="885"/>
      <c r="E41" s="825"/>
      <c r="F41" s="986"/>
      <c r="G41" s="986"/>
      <c r="H41" s="986"/>
    </row>
    <row r="42" spans="1:8" s="405" customFormat="1" ht="15.75">
      <c r="A42" s="1158"/>
      <c r="B42" s="751" t="s">
        <v>2096</v>
      </c>
      <c r="C42" s="829"/>
      <c r="D42" s="908">
        <v>25</v>
      </c>
      <c r="E42" s="825"/>
      <c r="F42" s="986"/>
      <c r="G42" s="986"/>
      <c r="H42" s="986"/>
    </row>
    <row r="43" spans="1:8" s="405" customFormat="1" ht="15.75">
      <c r="A43" s="1158"/>
      <c r="B43" s="751" t="s">
        <v>2095</v>
      </c>
      <c r="C43" s="829"/>
      <c r="D43" s="908">
        <v>75</v>
      </c>
      <c r="E43" s="825"/>
      <c r="F43" s="986"/>
      <c r="G43" s="986"/>
      <c r="H43" s="986"/>
    </row>
    <row r="44" spans="1:8" ht="15.75">
      <c r="A44" s="744"/>
      <c r="B44" s="793" t="s">
        <v>2055</v>
      </c>
      <c r="C44" s="744" t="s">
        <v>2902</v>
      </c>
      <c r="D44" s="749"/>
      <c r="E44" s="708"/>
      <c r="F44" s="987"/>
      <c r="G44" s="987"/>
      <c r="H44" s="987"/>
    </row>
    <row r="45" spans="1:8" ht="15.75">
      <c r="A45" s="744"/>
      <c r="B45" s="793" t="s">
        <v>2098</v>
      </c>
      <c r="C45" s="749"/>
      <c r="D45" s="899">
        <v>0</v>
      </c>
      <c r="E45" s="708"/>
      <c r="F45" s="783"/>
      <c r="G45" s="783"/>
      <c r="H45" s="783"/>
    </row>
    <row r="46" spans="1:8" ht="15.75">
      <c r="A46" s="744"/>
      <c r="B46" s="793" t="s">
        <v>2056</v>
      </c>
      <c r="C46" s="749"/>
      <c r="D46" s="899">
        <v>15</v>
      </c>
      <c r="E46" s="708"/>
      <c r="F46" s="783"/>
      <c r="G46" s="783"/>
      <c r="H46" s="783"/>
    </row>
    <row r="47" spans="1:8" ht="15.75">
      <c r="A47" s="744"/>
      <c r="B47" s="793" t="s">
        <v>2255</v>
      </c>
      <c r="C47" s="749"/>
      <c r="D47" s="899">
        <v>0</v>
      </c>
      <c r="E47" s="708"/>
      <c r="F47" s="783"/>
      <c r="G47" s="783"/>
      <c r="H47" s="783"/>
    </row>
    <row r="48" spans="1:8" s="423" customFormat="1" ht="15.75">
      <c r="A48" s="753"/>
      <c r="B48" s="806" t="s">
        <v>2097</v>
      </c>
      <c r="C48" s="760"/>
      <c r="D48" s="913">
        <v>1</v>
      </c>
      <c r="E48" s="708"/>
      <c r="F48" s="783"/>
      <c r="G48" s="783"/>
      <c r="H48" s="783"/>
    </row>
    <row r="49" spans="1:8" s="409" customFormat="1" ht="15.75">
      <c r="A49" s="1158">
        <v>202</v>
      </c>
      <c r="B49" s="805" t="s">
        <v>2068</v>
      </c>
      <c r="C49" s="749"/>
      <c r="D49" s="887"/>
      <c r="E49" s="708"/>
      <c r="F49" s="988"/>
      <c r="G49" s="988"/>
      <c r="H49" s="988"/>
    </row>
    <row r="50" spans="1:8" s="437" customFormat="1" ht="15.75">
      <c r="A50" s="763"/>
      <c r="B50" s="793" t="s">
        <v>2947</v>
      </c>
      <c r="C50" s="767" t="s">
        <v>2574</v>
      </c>
      <c r="D50" s="750"/>
      <c r="E50" s="708"/>
      <c r="F50" s="988"/>
      <c r="G50" s="988"/>
      <c r="H50" s="988"/>
    </row>
    <row r="51" spans="1:8" s="437" customFormat="1" ht="31.5">
      <c r="A51" s="763"/>
      <c r="B51" s="793" t="s">
        <v>2903</v>
      </c>
      <c r="C51" s="750"/>
      <c r="D51" s="750"/>
      <c r="E51" s="708"/>
      <c r="F51" s="988"/>
      <c r="G51" s="988"/>
      <c r="H51" s="988"/>
    </row>
    <row r="52" spans="1:8" s="437" customFormat="1" ht="47.25" customHeight="1">
      <c r="A52" s="763"/>
      <c r="B52" s="1197" t="s">
        <v>2254</v>
      </c>
      <c r="C52" s="750"/>
      <c r="D52" s="1199" t="s">
        <v>3042</v>
      </c>
      <c r="E52" s="708"/>
      <c r="F52" s="1052" t="s">
        <v>2554</v>
      </c>
      <c r="G52" s="1052" t="s">
        <v>2958</v>
      </c>
      <c r="H52" s="1052" t="s">
        <v>2967</v>
      </c>
    </row>
    <row r="53" spans="1:8" s="437" customFormat="1" ht="48.75" customHeight="1">
      <c r="A53" s="763"/>
      <c r="B53" s="793" t="s">
        <v>2946</v>
      </c>
      <c r="C53" s="750"/>
      <c r="D53" s="767" t="s">
        <v>3262</v>
      </c>
      <c r="E53" s="708"/>
      <c r="F53" s="989"/>
      <c r="G53" s="989" t="s">
        <v>2571</v>
      </c>
      <c r="H53" s="989"/>
    </row>
    <row r="54" spans="1:8" s="437" customFormat="1" ht="30.75" customHeight="1">
      <c r="A54" s="763"/>
      <c r="B54" s="793" t="s">
        <v>2256</v>
      </c>
      <c r="C54" s="750"/>
      <c r="D54" s="899">
        <v>300</v>
      </c>
      <c r="E54" s="708"/>
      <c r="F54" s="783">
        <v>50</v>
      </c>
      <c r="G54" s="783">
        <v>30</v>
      </c>
      <c r="H54" s="785" t="s">
        <v>2968</v>
      </c>
    </row>
    <row r="55" spans="1:8" s="437" customFormat="1" ht="15.75" customHeight="1">
      <c r="A55" s="763"/>
      <c r="B55" s="793" t="s">
        <v>2099</v>
      </c>
      <c r="C55" s="750"/>
      <c r="D55" s="899">
        <v>300</v>
      </c>
      <c r="E55" s="708"/>
      <c r="F55" s="990" t="s">
        <v>2555</v>
      </c>
      <c r="G55" s="783"/>
      <c r="H55" s="783"/>
    </row>
    <row r="56" spans="1:8" s="437" customFormat="1" ht="15.75">
      <c r="A56" s="763"/>
      <c r="B56" s="793" t="s">
        <v>2100</v>
      </c>
      <c r="C56" s="750"/>
      <c r="D56" s="899">
        <v>300</v>
      </c>
      <c r="E56" s="708"/>
      <c r="F56" s="783"/>
      <c r="G56" s="783"/>
      <c r="H56" s="783"/>
    </row>
    <row r="57" spans="1:8" s="437" customFormat="1" ht="32.25" customHeight="1">
      <c r="A57" s="763"/>
      <c r="B57" s="1197" t="s">
        <v>2101</v>
      </c>
      <c r="C57" s="750"/>
      <c r="D57" s="767" t="s">
        <v>3043</v>
      </c>
      <c r="E57" s="708"/>
      <c r="F57" s="989"/>
      <c r="G57" s="989"/>
      <c r="H57" s="1052" t="s">
        <v>2969</v>
      </c>
    </row>
    <row r="58" spans="1:8" s="437" customFormat="1" ht="31.5">
      <c r="A58" s="763"/>
      <c r="B58" s="793" t="s">
        <v>3029</v>
      </c>
      <c r="C58" s="750"/>
      <c r="D58" s="899">
        <v>300</v>
      </c>
      <c r="E58" s="708"/>
      <c r="F58" s="783"/>
      <c r="G58" s="783"/>
      <c r="H58" s="783"/>
    </row>
    <row r="59" spans="1:8" s="437" customFormat="1" ht="15.75" customHeight="1">
      <c r="A59" s="763"/>
      <c r="B59" s="793" t="s">
        <v>2258</v>
      </c>
      <c r="C59" s="750"/>
      <c r="D59" s="923">
        <v>100</v>
      </c>
      <c r="E59" s="708"/>
      <c r="F59" s="886"/>
      <c r="G59" s="886"/>
      <c r="H59" s="886"/>
    </row>
    <row r="60" spans="1:8" s="437" customFormat="1" ht="15.75" customHeight="1">
      <c r="A60" s="763"/>
      <c r="B60" s="1197" t="s">
        <v>2102</v>
      </c>
      <c r="C60" s="750"/>
      <c r="D60" s="1199" t="s">
        <v>2104</v>
      </c>
      <c r="E60" s="708"/>
      <c r="F60" s="989"/>
      <c r="G60" s="989"/>
      <c r="H60" s="989"/>
    </row>
    <row r="61" spans="1:8" s="437" customFormat="1" ht="34.5" customHeight="1">
      <c r="A61" s="763">
        <v>202</v>
      </c>
      <c r="B61" s="1197" t="s">
        <v>2259</v>
      </c>
      <c r="C61" s="823"/>
      <c r="D61" s="889" t="s">
        <v>2103</v>
      </c>
      <c r="E61" s="708"/>
      <c r="F61" s="989" t="s">
        <v>1550</v>
      </c>
      <c r="G61" s="989"/>
      <c r="H61" s="989"/>
    </row>
    <row r="62" spans="1:8" s="437" customFormat="1" ht="31.5">
      <c r="A62" s="763"/>
      <c r="B62" s="805" t="s">
        <v>2948</v>
      </c>
      <c r="C62" s="750"/>
      <c r="D62" s="888"/>
      <c r="E62" s="886"/>
      <c r="F62" s="886"/>
      <c r="G62" s="886"/>
      <c r="H62" s="886"/>
    </row>
    <row r="63" spans="1:8" s="437" customFormat="1" ht="31.5" customHeight="1">
      <c r="A63" s="763"/>
      <c r="B63" s="1197" t="s">
        <v>2260</v>
      </c>
      <c r="C63" s="750"/>
      <c r="D63" s="767" t="s">
        <v>3044</v>
      </c>
      <c r="E63" s="708"/>
      <c r="F63" s="989"/>
      <c r="G63" s="989"/>
      <c r="H63" s="989"/>
    </row>
    <row r="64" spans="1:8" s="437" customFormat="1" ht="31.5" customHeight="1">
      <c r="A64" s="763"/>
      <c r="B64" s="793" t="s">
        <v>2261</v>
      </c>
      <c r="C64" s="750"/>
      <c r="D64" s="767" t="s">
        <v>3263</v>
      </c>
      <c r="E64" s="708"/>
      <c r="F64" s="989"/>
      <c r="G64" s="989"/>
      <c r="H64" s="989"/>
    </row>
    <row r="65" spans="1:8" s="437" customFormat="1" ht="31.5" customHeight="1">
      <c r="A65" s="763"/>
      <c r="B65" s="793" t="s">
        <v>2262</v>
      </c>
      <c r="C65" s="750"/>
      <c r="D65" s="1199" t="s">
        <v>3264</v>
      </c>
      <c r="E65" s="708"/>
      <c r="F65" s="989"/>
      <c r="G65" s="989"/>
      <c r="H65" s="989"/>
    </row>
    <row r="66" spans="1:8" s="437" customFormat="1" ht="31.5">
      <c r="A66" s="763"/>
      <c r="B66" s="793" t="s">
        <v>2263</v>
      </c>
      <c r="C66" s="750"/>
      <c r="D66" s="923">
        <v>300</v>
      </c>
      <c r="E66" s="708"/>
      <c r="F66" s="783"/>
      <c r="G66" s="783"/>
      <c r="H66" s="783"/>
    </row>
    <row r="67" spans="1:8" s="437" customFormat="1" ht="18">
      <c r="A67" s="763"/>
      <c r="B67" s="793" t="s">
        <v>3031</v>
      </c>
      <c r="C67" s="750"/>
      <c r="D67" s="923">
        <v>300</v>
      </c>
      <c r="E67" s="708"/>
      <c r="F67" s="783"/>
      <c r="G67" s="783"/>
      <c r="H67" s="783"/>
    </row>
    <row r="68" spans="1:8" s="437" customFormat="1" ht="33.75">
      <c r="A68" s="763"/>
      <c r="B68" s="1197" t="s">
        <v>3030</v>
      </c>
      <c r="C68" s="750"/>
      <c r="D68" s="1194" t="s">
        <v>3265</v>
      </c>
      <c r="E68" s="708"/>
      <c r="F68" s="783"/>
      <c r="G68" s="783"/>
      <c r="H68" s="783"/>
    </row>
    <row r="69" spans="1:8" s="437" customFormat="1" ht="15.75">
      <c r="A69" s="763"/>
      <c r="B69" s="793" t="s">
        <v>2259</v>
      </c>
      <c r="C69" s="750"/>
      <c r="D69" s="899">
        <v>400</v>
      </c>
      <c r="E69" s="708"/>
      <c r="F69" s="783"/>
      <c r="G69" s="783"/>
      <c r="H69" s="783"/>
    </row>
    <row r="70" spans="1:8" s="437" customFormat="1" ht="15.75">
      <c r="A70" s="763"/>
      <c r="B70" s="793" t="s">
        <v>1779</v>
      </c>
      <c r="C70" s="750"/>
      <c r="D70" s="899">
        <v>350</v>
      </c>
      <c r="E70" s="708"/>
      <c r="F70" s="783"/>
      <c r="G70" s="783"/>
      <c r="H70" s="783"/>
    </row>
    <row r="71" spans="1:8" s="437" customFormat="1" ht="15.75" customHeight="1">
      <c r="A71" s="763"/>
      <c r="B71" s="1197" t="s">
        <v>2102</v>
      </c>
      <c r="C71" s="750"/>
      <c r="D71" s="1199" t="s">
        <v>2104</v>
      </c>
      <c r="E71" s="708"/>
      <c r="F71" s="989"/>
      <c r="G71" s="989"/>
      <c r="H71" s="989"/>
    </row>
    <row r="72" spans="1:8" s="437" customFormat="1" ht="15.75" customHeight="1">
      <c r="A72" s="763"/>
      <c r="B72" s="793" t="s">
        <v>2258</v>
      </c>
      <c r="C72" s="750"/>
      <c r="D72" s="923">
        <v>100</v>
      </c>
      <c r="E72" s="708"/>
      <c r="F72" s="886"/>
      <c r="G72" s="886"/>
      <c r="H72" s="886"/>
    </row>
    <row r="73" spans="1:8" s="437" customFormat="1" ht="31.5">
      <c r="A73" s="764"/>
      <c r="B73" s="807" t="s">
        <v>2264</v>
      </c>
      <c r="C73" s="765"/>
      <c r="D73" s="918">
        <v>300</v>
      </c>
      <c r="E73" s="708"/>
      <c r="F73" s="783"/>
      <c r="G73" s="783"/>
      <c r="H73" s="783"/>
    </row>
    <row r="74" spans="1:8" s="409" customFormat="1" ht="15.75">
      <c r="A74" s="1158">
        <v>280</v>
      </c>
      <c r="B74" s="805" t="s">
        <v>2106</v>
      </c>
      <c r="C74" s="743"/>
      <c r="D74" s="743"/>
      <c r="E74" s="708"/>
      <c r="F74" s="991"/>
      <c r="G74" s="991"/>
      <c r="H74" s="991"/>
    </row>
    <row r="75" spans="1:8" s="409" customFormat="1" ht="33.75" customHeight="1">
      <c r="A75" s="1158"/>
      <c r="B75" s="805" t="s">
        <v>2069</v>
      </c>
      <c r="C75" s="761" t="s">
        <v>2577</v>
      </c>
      <c r="D75" s="768"/>
      <c r="E75" s="708"/>
      <c r="F75" s="831"/>
      <c r="G75" s="831"/>
      <c r="H75" s="831"/>
    </row>
    <row r="76" spans="1:8" s="409" customFormat="1" ht="33.75" customHeight="1">
      <c r="A76" s="1158"/>
      <c r="B76" s="834" t="s">
        <v>2108</v>
      </c>
      <c r="C76" s="831"/>
      <c r="D76" s="768"/>
      <c r="E76" s="708"/>
      <c r="F76" s="831"/>
      <c r="G76" s="831"/>
      <c r="H76" s="831"/>
    </row>
    <row r="77" spans="1:8" s="409" customFormat="1" ht="15.75">
      <c r="A77" s="1158"/>
      <c r="B77" s="1192" t="s">
        <v>2904</v>
      </c>
      <c r="C77" s="830"/>
      <c r="D77" s="872">
        <v>200</v>
      </c>
      <c r="E77" s="825"/>
      <c r="F77" s="783"/>
      <c r="G77" s="783"/>
      <c r="H77" s="783"/>
    </row>
    <row r="78" spans="1:8" s="409" customFormat="1" ht="15.75">
      <c r="A78" s="1158"/>
      <c r="B78" s="1192" t="s">
        <v>2905</v>
      </c>
      <c r="C78" s="830"/>
      <c r="D78" s="872">
        <v>500</v>
      </c>
      <c r="E78" s="708"/>
      <c r="F78" s="783"/>
      <c r="G78" s="783"/>
      <c r="H78" s="783"/>
    </row>
    <row r="79" spans="1:8" s="409" customFormat="1" ht="15.75">
      <c r="A79" s="1158"/>
      <c r="B79" s="1192" t="s">
        <v>2906</v>
      </c>
      <c r="C79" s="830"/>
      <c r="D79" s="872">
        <v>800</v>
      </c>
      <c r="E79" s="708"/>
      <c r="F79" s="783"/>
      <c r="G79" s="783"/>
      <c r="H79" s="783"/>
    </row>
    <row r="80" spans="1:8" s="409" customFormat="1" ht="15.75">
      <c r="A80" s="1158"/>
      <c r="B80" s="1192" t="s">
        <v>2907</v>
      </c>
      <c r="C80" s="830"/>
      <c r="D80" s="872">
        <v>1500</v>
      </c>
      <c r="E80" s="708"/>
      <c r="F80" s="783"/>
      <c r="G80" s="783"/>
      <c r="H80" s="783"/>
    </row>
    <row r="81" spans="1:8" s="409" customFormat="1" ht="15.75">
      <c r="A81" s="1158"/>
      <c r="B81" s="1192" t="s">
        <v>2908</v>
      </c>
      <c r="C81" s="830"/>
      <c r="D81" s="872">
        <v>3000</v>
      </c>
      <c r="E81" s="708"/>
      <c r="F81" s="783"/>
      <c r="G81" s="783"/>
      <c r="H81" s="783"/>
    </row>
    <row r="82" spans="1:8" s="409" customFormat="1" ht="15.75">
      <c r="A82" s="1158"/>
      <c r="B82" s="1192" t="s">
        <v>2909</v>
      </c>
      <c r="C82" s="830"/>
      <c r="D82" s="872">
        <v>4500</v>
      </c>
      <c r="E82" s="708"/>
      <c r="F82" s="783"/>
      <c r="G82" s="783"/>
      <c r="H82" s="783"/>
    </row>
    <row r="83" spans="1:8" s="409" customFormat="1" ht="15.75">
      <c r="A83" s="1158"/>
      <c r="B83" s="1192" t="s">
        <v>2910</v>
      </c>
      <c r="C83" s="830"/>
      <c r="D83" s="872">
        <v>5500</v>
      </c>
      <c r="E83" s="708"/>
      <c r="F83" s="783"/>
      <c r="G83" s="783"/>
      <c r="H83" s="783"/>
    </row>
    <row r="84" spans="1:8" s="409" customFormat="1" ht="15.75">
      <c r="A84" s="1158"/>
      <c r="B84" s="1192" t="s">
        <v>2911</v>
      </c>
      <c r="C84" s="830"/>
      <c r="D84" s="872">
        <v>7000</v>
      </c>
      <c r="E84" s="708"/>
      <c r="F84" s="783"/>
      <c r="G84" s="783"/>
      <c r="H84" s="783"/>
    </row>
    <row r="85" spans="1:8" s="409" customFormat="1" ht="15.75">
      <c r="A85" s="1158"/>
      <c r="B85" s="1192" t="s">
        <v>2912</v>
      </c>
      <c r="C85" s="830"/>
      <c r="D85" s="872">
        <v>10000</v>
      </c>
      <c r="E85" s="708"/>
      <c r="F85" s="783"/>
      <c r="G85" s="783"/>
      <c r="H85" s="783"/>
    </row>
    <row r="86" spans="1:8" s="409" customFormat="1" ht="15.75" customHeight="1">
      <c r="A86" s="1158"/>
      <c r="B86" s="1197" t="s">
        <v>2116</v>
      </c>
      <c r="C86" s="768"/>
      <c r="D86" s="894" t="s">
        <v>2109</v>
      </c>
      <c r="E86" s="708"/>
      <c r="F86" s="992" t="s">
        <v>2556</v>
      </c>
      <c r="G86" s="992" t="s">
        <v>2959</v>
      </c>
      <c r="H86" s="992" t="s">
        <v>2970</v>
      </c>
    </row>
    <row r="87" spans="1:8" s="409" customFormat="1" ht="36" customHeight="1">
      <c r="A87" s="1158"/>
      <c r="B87" s="809" t="s">
        <v>2913</v>
      </c>
      <c r="C87" s="768"/>
      <c r="D87" s="894" t="s">
        <v>2110</v>
      </c>
      <c r="E87" s="708"/>
      <c r="F87" s="993"/>
      <c r="G87" s="993" t="s">
        <v>1418</v>
      </c>
      <c r="H87" s="993"/>
    </row>
    <row r="88" spans="1:8" s="409" customFormat="1" ht="33.75" customHeight="1">
      <c r="A88" s="1158"/>
      <c r="B88" s="1197" t="s">
        <v>2117</v>
      </c>
      <c r="C88" s="820"/>
      <c r="D88" s="1194" t="s">
        <v>2891</v>
      </c>
      <c r="E88" s="708"/>
      <c r="F88" s="993"/>
      <c r="G88" s="993"/>
      <c r="H88" s="993"/>
    </row>
    <row r="89" spans="1:8" s="409" customFormat="1" ht="31.5">
      <c r="A89" s="1158"/>
      <c r="B89" s="805" t="s">
        <v>2111</v>
      </c>
      <c r="C89" s="761" t="s">
        <v>2578</v>
      </c>
      <c r="D89" s="895"/>
      <c r="E89" s="708"/>
      <c r="F89" s="994"/>
      <c r="G89" s="994"/>
      <c r="H89" s="994"/>
    </row>
    <row r="90" spans="1:8" ht="39" customHeight="1">
      <c r="A90" s="744"/>
      <c r="B90" s="1197" t="s">
        <v>2057</v>
      </c>
      <c r="C90" s="769"/>
      <c r="D90" s="894" t="s">
        <v>2892</v>
      </c>
      <c r="E90" s="708"/>
      <c r="F90" s="995" t="s">
        <v>1572</v>
      </c>
      <c r="G90" s="995"/>
      <c r="H90" s="995"/>
    </row>
    <row r="91" spans="1:8" ht="35.25" customHeight="1">
      <c r="A91" s="744"/>
      <c r="B91" s="1197" t="s">
        <v>2579</v>
      </c>
      <c r="C91" s="769"/>
      <c r="D91" s="894" t="s">
        <v>2893</v>
      </c>
      <c r="E91" s="708"/>
      <c r="F91" s="531"/>
      <c r="G91" s="531"/>
      <c r="H91" s="531"/>
    </row>
    <row r="92" spans="1:8" ht="39" customHeight="1">
      <c r="A92" s="744"/>
      <c r="B92" s="1197" t="s">
        <v>2113</v>
      </c>
      <c r="C92" s="771"/>
      <c r="D92" s="1194" t="s">
        <v>2107</v>
      </c>
      <c r="E92" s="708"/>
      <c r="F92" s="531"/>
      <c r="G92" s="531"/>
      <c r="H92" s="531"/>
    </row>
    <row r="93" spans="1:8" s="409" customFormat="1" ht="47.25">
      <c r="A93" s="770"/>
      <c r="B93" s="805" t="s">
        <v>2112</v>
      </c>
      <c r="C93" s="769"/>
      <c r="D93" s="896"/>
      <c r="E93" s="708"/>
      <c r="F93" s="996"/>
      <c r="G93" s="996"/>
      <c r="H93" s="996"/>
    </row>
    <row r="94" spans="1:8" s="409" customFormat="1" ht="15.75">
      <c r="A94" s="770"/>
      <c r="B94" s="1197" t="s">
        <v>2058</v>
      </c>
      <c r="C94" s="769"/>
      <c r="D94" s="897"/>
      <c r="E94" s="708"/>
      <c r="F94" s="997"/>
      <c r="G94" s="997"/>
      <c r="H94" s="997"/>
    </row>
    <row r="95" spans="1:8" s="409" customFormat="1" ht="54" customHeight="1">
      <c r="A95" s="770"/>
      <c r="B95" s="1197" t="s">
        <v>2336</v>
      </c>
      <c r="C95" s="768"/>
      <c r="D95" s="1201" t="s">
        <v>2894</v>
      </c>
      <c r="E95" s="708"/>
      <c r="F95" s="993"/>
      <c r="G95" s="993"/>
      <c r="H95" s="993"/>
    </row>
    <row r="96" spans="1:8" s="409" customFormat="1" ht="38.25" customHeight="1">
      <c r="A96" s="1158"/>
      <c r="B96" s="1197" t="s">
        <v>2337</v>
      </c>
      <c r="C96" s="768"/>
      <c r="D96" s="1194" t="s">
        <v>2895</v>
      </c>
      <c r="E96" s="708"/>
      <c r="F96" s="993"/>
      <c r="G96" s="993"/>
      <c r="H96" s="993"/>
    </row>
    <row r="97" spans="1:8" s="409" customFormat="1" ht="24" customHeight="1">
      <c r="A97" s="1158"/>
      <c r="B97" s="1197" t="s">
        <v>2338</v>
      </c>
      <c r="C97" s="768"/>
      <c r="D97" s="894" t="s">
        <v>2109</v>
      </c>
      <c r="E97" s="708"/>
      <c r="F97" s="993"/>
      <c r="G97" s="993"/>
      <c r="H97" s="993"/>
    </row>
    <row r="98" spans="1:8" s="409" customFormat="1" ht="31.5" customHeight="1">
      <c r="A98" s="772"/>
      <c r="B98" s="810" t="s">
        <v>2339</v>
      </c>
      <c r="C98" s="837"/>
      <c r="D98" s="1200" t="s">
        <v>2107</v>
      </c>
      <c r="E98" s="708"/>
      <c r="F98" s="993"/>
      <c r="G98" s="993"/>
      <c r="H98" s="993"/>
    </row>
    <row r="99" spans="1:8" s="437" customFormat="1" ht="15.75">
      <c r="A99" s="1158">
        <v>290</v>
      </c>
      <c r="B99" s="805" t="s">
        <v>1808</v>
      </c>
      <c r="C99" s="774"/>
      <c r="D99" s="774"/>
      <c r="E99" s="708"/>
      <c r="F99" s="998"/>
      <c r="G99" s="998"/>
      <c r="H99" s="998"/>
    </row>
    <row r="100" spans="1:8" ht="15.75">
      <c r="A100" s="744"/>
      <c r="B100" s="793" t="s">
        <v>2265</v>
      </c>
      <c r="C100" s="744" t="s">
        <v>2880</v>
      </c>
      <c r="D100" s="898"/>
      <c r="E100" s="708"/>
      <c r="F100" s="999"/>
      <c r="G100" s="999"/>
      <c r="H100" s="999"/>
    </row>
    <row r="101" spans="1:8" ht="15.75">
      <c r="A101" s="744"/>
      <c r="B101" s="793" t="s">
        <v>2580</v>
      </c>
      <c r="C101" s="744"/>
      <c r="D101" s="899">
        <v>10</v>
      </c>
      <c r="E101" s="708"/>
      <c r="F101" s="783"/>
      <c r="G101" s="783"/>
      <c r="H101" s="783"/>
    </row>
    <row r="102" spans="1:8" ht="15.75">
      <c r="A102" s="744"/>
      <c r="B102" s="793" t="s">
        <v>2581</v>
      </c>
      <c r="C102" s="744"/>
      <c r="D102" s="899" t="s">
        <v>2114</v>
      </c>
      <c r="E102" s="708"/>
      <c r="F102" s="531"/>
      <c r="G102" s="531"/>
      <c r="H102" s="531"/>
    </row>
    <row r="103" spans="1:8" ht="15.75">
      <c r="A103" s="744"/>
      <c r="B103" s="793" t="s">
        <v>2266</v>
      </c>
      <c r="C103" s="744"/>
      <c r="D103" s="899">
        <v>50</v>
      </c>
      <c r="E103" s="708"/>
      <c r="F103" s="783"/>
      <c r="G103" s="783"/>
      <c r="H103" s="783"/>
    </row>
    <row r="104" spans="1:8" ht="15.75" customHeight="1">
      <c r="A104" s="835"/>
      <c r="B104" s="952" t="s">
        <v>2267</v>
      </c>
      <c r="C104" s="835"/>
      <c r="D104" s="900" t="s">
        <v>2115</v>
      </c>
      <c r="E104" s="708"/>
      <c r="F104" s="961"/>
      <c r="G104" s="961"/>
      <c r="H104" s="961"/>
    </row>
    <row r="105" spans="1:8" s="405" customFormat="1" ht="15.75">
      <c r="A105" s="775" t="s">
        <v>2064</v>
      </c>
      <c r="B105" s="811"/>
      <c r="C105" s="740"/>
      <c r="D105" s="741"/>
      <c r="E105" s="708"/>
      <c r="F105" s="1000"/>
      <c r="G105" s="1000"/>
      <c r="H105" s="1000"/>
    </row>
    <row r="106" spans="1:8" s="437" customFormat="1" ht="15.75">
      <c r="A106" s="1158">
        <v>300</v>
      </c>
      <c r="B106" s="805" t="s">
        <v>2066</v>
      </c>
      <c r="C106" s="774"/>
      <c r="D106" s="819"/>
      <c r="E106" s="708"/>
      <c r="F106" s="998"/>
      <c r="G106" s="998"/>
      <c r="H106" s="998"/>
    </row>
    <row r="107" spans="1:8" s="437" customFormat="1" ht="15.75">
      <c r="A107" s="1158"/>
      <c r="B107" s="793" t="s">
        <v>2914</v>
      </c>
      <c r="C107" s="761" t="s">
        <v>2881</v>
      </c>
      <c r="D107" s="1053">
        <v>0</v>
      </c>
      <c r="E107" s="708"/>
      <c r="F107" s="1054">
        <v>0</v>
      </c>
      <c r="G107" s="998"/>
      <c r="H107" s="998"/>
    </row>
    <row r="108" spans="1:8" s="437" customFormat="1" ht="47.25">
      <c r="A108" s="1158"/>
      <c r="B108" s="793" t="s">
        <v>2961</v>
      </c>
      <c r="C108" s="761" t="s">
        <v>2960</v>
      </c>
      <c r="D108" s="1055">
        <v>2</v>
      </c>
      <c r="E108" s="708"/>
      <c r="F108" s="1054"/>
      <c r="G108" s="998"/>
      <c r="H108" s="998"/>
    </row>
    <row r="109" spans="1:8" ht="18">
      <c r="A109" s="766"/>
      <c r="B109" s="807" t="s">
        <v>3040</v>
      </c>
      <c r="C109" s="754" t="s">
        <v>3266</v>
      </c>
      <c r="D109" s="1056">
        <v>20</v>
      </c>
      <c r="E109" s="708"/>
      <c r="F109" s="999"/>
      <c r="G109" s="999"/>
      <c r="H109" s="999"/>
    </row>
    <row r="110" spans="1:8" s="437" customFormat="1" ht="15.75">
      <c r="A110" s="1158">
        <v>310</v>
      </c>
      <c r="B110" s="805" t="s">
        <v>2065</v>
      </c>
      <c r="C110" s="774"/>
      <c r="D110" s="774"/>
      <c r="E110" s="708"/>
      <c r="F110" s="998"/>
      <c r="G110" s="998"/>
      <c r="H110" s="998"/>
    </row>
    <row r="111" spans="1:8" ht="15.75">
      <c r="A111" s="744"/>
      <c r="B111" s="793" t="s">
        <v>2062</v>
      </c>
      <c r="C111" s="744" t="s">
        <v>2882</v>
      </c>
      <c r="D111" s="898"/>
      <c r="E111" s="708"/>
      <c r="F111" s="999"/>
      <c r="G111" s="999"/>
      <c r="H111" s="999"/>
    </row>
    <row r="112" spans="1:8" ht="15.75">
      <c r="A112" s="744"/>
      <c r="B112" s="793" t="s">
        <v>2915</v>
      </c>
      <c r="C112" s="744"/>
      <c r="D112" s="899">
        <v>0</v>
      </c>
      <c r="E112" s="708"/>
      <c r="F112" s="783"/>
      <c r="G112" s="783"/>
      <c r="H112" s="783"/>
    </row>
    <row r="113" spans="1:8" ht="15.75">
      <c r="A113" s="744"/>
      <c r="B113" s="793" t="s">
        <v>2582</v>
      </c>
      <c r="C113" s="744"/>
      <c r="D113" s="899" t="s">
        <v>2343</v>
      </c>
      <c r="E113" s="708"/>
      <c r="F113" s="961"/>
      <c r="G113" s="961"/>
      <c r="H113" s="961"/>
    </row>
    <row r="114" spans="1:8" ht="15.75" customHeight="1">
      <c r="A114" s="744"/>
      <c r="B114" s="1197" t="s">
        <v>2340</v>
      </c>
      <c r="C114" s="744"/>
      <c r="D114" s="894" t="s">
        <v>2250</v>
      </c>
      <c r="E114" s="708"/>
      <c r="F114" s="1001" t="s">
        <v>2557</v>
      </c>
      <c r="G114" s="1001" t="s">
        <v>2568</v>
      </c>
      <c r="H114" s="1001" t="s">
        <v>2963</v>
      </c>
    </row>
    <row r="115" spans="1:8" ht="15.75" customHeight="1">
      <c r="A115" s="744"/>
      <c r="B115" s="793" t="s">
        <v>2118</v>
      </c>
      <c r="C115" s="744"/>
      <c r="D115" s="894" t="s">
        <v>2250</v>
      </c>
      <c r="E115" s="708"/>
      <c r="F115" s="1001"/>
      <c r="G115" s="1001"/>
      <c r="H115" s="1001"/>
    </row>
    <row r="116" spans="1:8" ht="15.75">
      <c r="A116" s="744"/>
      <c r="B116" s="793" t="s">
        <v>2916</v>
      </c>
      <c r="C116" s="744"/>
      <c r="D116" s="899" t="s">
        <v>2132</v>
      </c>
      <c r="E116" s="708"/>
      <c r="F116" s="961" t="s">
        <v>2558</v>
      </c>
      <c r="G116" s="1002">
        <v>6.0000000000000001E-3</v>
      </c>
      <c r="H116" s="1002">
        <v>0.02</v>
      </c>
    </row>
    <row r="117" spans="1:8" s="423" customFormat="1" ht="15.75">
      <c r="A117" s="761"/>
      <c r="B117" s="793" t="s">
        <v>2917</v>
      </c>
      <c r="C117" s="761"/>
      <c r="D117" s="899"/>
      <c r="E117" s="708"/>
      <c r="F117" s="961"/>
      <c r="G117" s="961"/>
      <c r="H117" s="961"/>
    </row>
    <row r="118" spans="1:8" s="423" customFormat="1" ht="15.75">
      <c r="A118" s="761"/>
      <c r="B118" s="793" t="s">
        <v>2002</v>
      </c>
      <c r="C118" s="761"/>
      <c r="D118" s="899" t="s">
        <v>2251</v>
      </c>
      <c r="E118" s="708"/>
      <c r="F118" s="961">
        <v>0.01</v>
      </c>
      <c r="G118" s="961"/>
      <c r="H118" s="961"/>
    </row>
    <row r="119" spans="1:8" s="648" customFormat="1" ht="15.75">
      <c r="A119" s="777"/>
      <c r="B119" s="806" t="s">
        <v>2061</v>
      </c>
      <c r="C119" s="777"/>
      <c r="D119" s="901" t="s">
        <v>2252</v>
      </c>
      <c r="E119" s="708"/>
      <c r="F119" s="1003"/>
      <c r="G119" s="1003"/>
      <c r="H119" s="1003"/>
    </row>
    <row r="120" spans="1:8" s="437" customFormat="1" ht="15.75">
      <c r="A120" s="1158">
        <v>320</v>
      </c>
      <c r="B120" s="805" t="s">
        <v>2119</v>
      </c>
      <c r="C120" s="774"/>
      <c r="D120" s="774"/>
      <c r="E120" s="708"/>
      <c r="F120" s="998"/>
      <c r="G120" s="998"/>
      <c r="H120" s="998"/>
    </row>
    <row r="121" spans="1:8" ht="15.75">
      <c r="A121" s="744"/>
      <c r="B121" s="793" t="s">
        <v>2120</v>
      </c>
      <c r="C121" s="744" t="s">
        <v>2583</v>
      </c>
      <c r="D121" s="898"/>
      <c r="E121" s="708"/>
      <c r="F121" s="999"/>
      <c r="G121" s="999"/>
      <c r="H121" s="999"/>
    </row>
    <row r="122" spans="1:8" ht="31.5">
      <c r="A122" s="744"/>
      <c r="B122" s="793" t="s">
        <v>2341</v>
      </c>
      <c r="C122" s="744"/>
      <c r="D122" s="908">
        <v>0.5</v>
      </c>
      <c r="E122" s="708"/>
      <c r="F122" s="839" t="s">
        <v>2559</v>
      </c>
      <c r="G122" s="839" t="s">
        <v>2559</v>
      </c>
      <c r="H122" s="839"/>
    </row>
    <row r="123" spans="1:8" s="423" customFormat="1" ht="15.75">
      <c r="A123" s="753"/>
      <c r="B123" s="806" t="s">
        <v>1980</v>
      </c>
      <c r="C123" s="754"/>
      <c r="D123" s="901">
        <v>0</v>
      </c>
      <c r="E123" s="708"/>
      <c r="F123" s="1004"/>
      <c r="G123" s="1004"/>
      <c r="H123" s="1004"/>
    </row>
    <row r="124" spans="1:8" s="409" customFormat="1" ht="15.75">
      <c r="A124" s="1158">
        <v>330</v>
      </c>
      <c r="B124" s="805" t="s">
        <v>2918</v>
      </c>
      <c r="C124" s="756"/>
      <c r="D124" s="1158"/>
      <c r="E124" s="708"/>
      <c r="F124" s="991"/>
      <c r="G124" s="991"/>
      <c r="H124" s="991"/>
    </row>
    <row r="125" spans="1:8" ht="15.75">
      <c r="A125" s="744"/>
      <c r="B125" s="793" t="s">
        <v>2919</v>
      </c>
      <c r="C125" s="744" t="s">
        <v>2584</v>
      </c>
      <c r="D125" s="899"/>
      <c r="E125" s="708"/>
      <c r="F125" s="783"/>
      <c r="G125" s="783"/>
      <c r="H125" s="783"/>
    </row>
    <row r="126" spans="1:8" ht="15.75">
      <c r="A126" s="744"/>
      <c r="B126" s="793" t="s">
        <v>2060</v>
      </c>
      <c r="C126" s="744"/>
      <c r="D126" s="899"/>
      <c r="E126" s="708"/>
      <c r="F126" s="783"/>
      <c r="G126" s="783"/>
      <c r="H126" s="783"/>
    </row>
    <row r="127" spans="1:8" ht="15.75">
      <c r="A127" s="744"/>
      <c r="B127" s="793" t="s">
        <v>2122</v>
      </c>
      <c r="C127" s="744"/>
      <c r="D127" s="899">
        <v>0</v>
      </c>
      <c r="E127" s="708"/>
      <c r="F127" s="783"/>
      <c r="G127" s="783"/>
      <c r="H127" s="783"/>
    </row>
    <row r="128" spans="1:8" ht="15.75">
      <c r="A128" s="744"/>
      <c r="B128" s="793" t="s">
        <v>2121</v>
      </c>
      <c r="C128" s="744"/>
      <c r="D128" s="899" t="s">
        <v>2342</v>
      </c>
      <c r="E128" s="708"/>
      <c r="F128" s="783"/>
      <c r="G128" s="783"/>
      <c r="H128" s="783">
        <v>3.0000000000000001E-3</v>
      </c>
    </row>
    <row r="129" spans="1:9" ht="18" customHeight="1">
      <c r="A129" s="1158"/>
      <c r="B129" s="793" t="s">
        <v>2003</v>
      </c>
      <c r="C129" s="744"/>
      <c r="D129" s="900">
        <v>0.2</v>
      </c>
      <c r="E129" s="708"/>
      <c r="F129" s="783"/>
      <c r="G129" s="783"/>
      <c r="H129" s="783"/>
    </row>
    <row r="130" spans="1:9" s="405" customFormat="1" ht="15.75">
      <c r="A130" s="798" t="s">
        <v>1981</v>
      </c>
      <c r="B130" s="932"/>
      <c r="C130" s="926"/>
      <c r="D130" s="933"/>
      <c r="E130" s="708"/>
      <c r="F130" s="1000"/>
      <c r="G130" s="1000"/>
      <c r="H130" s="1000"/>
    </row>
    <row r="131" spans="1:9" s="437" customFormat="1" ht="15.75">
      <c r="A131" s="1104">
        <v>410</v>
      </c>
      <c r="B131" s="934" t="s">
        <v>3019</v>
      </c>
      <c r="C131" s="935"/>
      <c r="D131" s="931"/>
      <c r="E131" s="708"/>
      <c r="F131" s="998"/>
      <c r="G131" s="998"/>
      <c r="H131" s="998"/>
    </row>
    <row r="132" spans="1:9" ht="15.75">
      <c r="A132" s="744"/>
      <c r="B132" s="793" t="s">
        <v>2923</v>
      </c>
      <c r="C132" s="762" t="s">
        <v>2586</v>
      </c>
      <c r="D132" s="898"/>
      <c r="E132" s="708"/>
      <c r="F132" s="999"/>
      <c r="G132" s="999"/>
      <c r="H132" s="999"/>
    </row>
    <row r="133" spans="1:9" ht="15.75">
      <c r="A133" s="744"/>
      <c r="B133" s="793" t="s">
        <v>2921</v>
      </c>
      <c r="C133" s="762"/>
      <c r="D133" s="908">
        <v>1</v>
      </c>
      <c r="E133" s="708"/>
      <c r="F133" s="839">
        <v>0</v>
      </c>
      <c r="G133" s="839"/>
      <c r="H133" s="839">
        <v>0</v>
      </c>
    </row>
    <row r="134" spans="1:9" ht="15.75">
      <c r="A134" s="744"/>
      <c r="B134" s="793" t="s">
        <v>2920</v>
      </c>
      <c r="C134" s="762"/>
      <c r="D134" s="908">
        <v>0.5</v>
      </c>
      <c r="E134" s="708"/>
      <c r="F134" s="839"/>
      <c r="G134" s="839"/>
      <c r="H134" s="839"/>
    </row>
    <row r="135" spans="1:9" ht="15.75">
      <c r="A135" s="744"/>
      <c r="B135" s="793" t="s">
        <v>2922</v>
      </c>
      <c r="C135" s="762"/>
      <c r="D135" s="908">
        <v>3</v>
      </c>
      <c r="E135" s="708"/>
      <c r="F135" s="1005" t="s">
        <v>2560</v>
      </c>
      <c r="G135" s="839" t="s">
        <v>2569</v>
      </c>
      <c r="H135" s="873" t="s">
        <v>2965</v>
      </c>
    </row>
    <row r="136" spans="1:9" ht="15.75">
      <c r="A136" s="744"/>
      <c r="B136" s="793" t="s">
        <v>2585</v>
      </c>
      <c r="C136" s="762"/>
      <c r="D136" s="908">
        <v>1</v>
      </c>
      <c r="F136" s="839"/>
      <c r="G136" s="839"/>
      <c r="H136" s="839"/>
      <c r="I136" s="826"/>
    </row>
    <row r="137" spans="1:9" ht="15.75">
      <c r="A137" s="744"/>
      <c r="B137" s="793" t="s">
        <v>2004</v>
      </c>
      <c r="C137" s="762"/>
      <c r="D137" s="908">
        <v>1</v>
      </c>
      <c r="E137" s="708"/>
      <c r="F137" s="839"/>
      <c r="G137" s="839"/>
      <c r="H137" s="839"/>
    </row>
    <row r="138" spans="1:9" ht="31.5">
      <c r="A138" s="770"/>
      <c r="B138" s="892" t="s">
        <v>2128</v>
      </c>
      <c r="C138" s="744" t="s">
        <v>2587</v>
      </c>
      <c r="D138" s="956"/>
      <c r="E138" s="708"/>
      <c r="F138" s="999"/>
      <c r="G138" s="999"/>
      <c r="H138" s="999"/>
    </row>
    <row r="139" spans="1:9" ht="15.75">
      <c r="A139" s="744"/>
      <c r="B139" s="892"/>
      <c r="C139" s="744"/>
      <c r="D139" s="759"/>
      <c r="E139" s="708"/>
      <c r="F139" s="783"/>
      <c r="G139" s="783"/>
      <c r="H139" s="783"/>
    </row>
    <row r="140" spans="1:9" s="423" customFormat="1" ht="15.75" customHeight="1">
      <c r="A140" s="761"/>
      <c r="B140" s="1023" t="s">
        <v>1781</v>
      </c>
      <c r="C140" s="938"/>
      <c r="D140" s="1194" t="s">
        <v>3008</v>
      </c>
      <c r="E140" s="708"/>
      <c r="F140" s="925" t="s">
        <v>2561</v>
      </c>
      <c r="G140" s="925" t="s">
        <v>2570</v>
      </c>
      <c r="H140" s="925" t="s">
        <v>2971</v>
      </c>
    </row>
    <row r="141" spans="1:9" s="423" customFormat="1" ht="15.75" customHeight="1">
      <c r="A141" s="761"/>
      <c r="B141" s="1393" t="s">
        <v>2005</v>
      </c>
      <c r="C141" s="973"/>
      <c r="D141" s="1385" t="s">
        <v>3012</v>
      </c>
      <c r="E141" s="708"/>
      <c r="F141" s="925" t="s">
        <v>2562</v>
      </c>
      <c r="G141" s="925" t="s">
        <v>2571</v>
      </c>
      <c r="H141" s="925" t="s">
        <v>2972</v>
      </c>
    </row>
    <row r="142" spans="1:9" s="423" customFormat="1" ht="15.75" customHeight="1">
      <c r="A142" s="761"/>
      <c r="B142" s="1393"/>
      <c r="C142" s="973"/>
      <c r="D142" s="1385"/>
      <c r="E142" s="708"/>
      <c r="F142" s="925"/>
      <c r="G142" s="925"/>
      <c r="H142" s="925"/>
    </row>
    <row r="143" spans="1:9" s="423" customFormat="1" ht="15.75" customHeight="1">
      <c r="A143" s="761"/>
      <c r="B143" s="1393" t="s">
        <v>3028</v>
      </c>
      <c r="C143" s="973"/>
      <c r="D143" s="1385" t="s">
        <v>3012</v>
      </c>
      <c r="E143" s="708"/>
      <c r="F143" s="925"/>
      <c r="G143" s="925"/>
      <c r="H143" s="925"/>
    </row>
    <row r="144" spans="1:9" s="423" customFormat="1" ht="15.75" customHeight="1">
      <c r="A144" s="761"/>
      <c r="B144" s="1393"/>
      <c r="C144" s="973"/>
      <c r="D144" s="1385"/>
      <c r="E144" s="708"/>
      <c r="F144" s="925"/>
      <c r="G144" s="925"/>
      <c r="H144" s="925"/>
    </row>
    <row r="145" spans="1:8" s="423" customFormat="1" ht="15.75" customHeight="1">
      <c r="A145" s="761"/>
      <c r="B145" s="1024" t="s">
        <v>2006</v>
      </c>
      <c r="C145" s="974"/>
      <c r="D145" s="1195" t="s">
        <v>3018</v>
      </c>
      <c r="E145" s="852"/>
      <c r="F145" s="925" t="s">
        <v>2563</v>
      </c>
      <c r="G145" s="925" t="s">
        <v>1371</v>
      </c>
      <c r="H145" s="925" t="s">
        <v>2972</v>
      </c>
    </row>
    <row r="146" spans="1:8" s="423" customFormat="1" ht="31.5">
      <c r="A146" s="761"/>
      <c r="B146" s="892" t="s">
        <v>2268</v>
      </c>
      <c r="C146" s="975" t="s">
        <v>919</v>
      </c>
      <c r="D146" s="982"/>
      <c r="E146" s="708"/>
      <c r="F146" s="979"/>
      <c r="G146" s="979"/>
      <c r="H146" s="979"/>
    </row>
    <row r="147" spans="1:8" s="488" customFormat="1" ht="15.75" customHeight="1">
      <c r="A147" s="744"/>
      <c r="B147" s="891" t="s">
        <v>2007</v>
      </c>
      <c r="C147" s="975"/>
      <c r="D147" s="923">
        <v>2</v>
      </c>
      <c r="E147" s="708"/>
      <c r="F147" s="886"/>
      <c r="G147" s="886"/>
      <c r="H147" s="886"/>
    </row>
    <row r="148" spans="1:8" s="423" customFormat="1" ht="15.75" customHeight="1">
      <c r="A148" s="761"/>
      <c r="B148" s="1023" t="s">
        <v>2008</v>
      </c>
      <c r="C148" s="1194"/>
      <c r="D148" s="1194" t="s">
        <v>3017</v>
      </c>
      <c r="E148" s="708"/>
      <c r="F148" s="1006"/>
      <c r="G148" s="1006"/>
      <c r="H148" s="1006"/>
    </row>
    <row r="149" spans="1:8" s="423" customFormat="1" ht="15.75" customHeight="1">
      <c r="A149" s="761"/>
      <c r="B149" s="1023" t="s">
        <v>2009</v>
      </c>
      <c r="C149" s="951"/>
      <c r="D149" s="1194" t="s">
        <v>3012</v>
      </c>
      <c r="E149" s="708"/>
      <c r="F149" s="1006"/>
      <c r="G149" s="1006"/>
      <c r="H149" s="1006"/>
    </row>
    <row r="150" spans="1:8" s="423" customFormat="1" ht="15.75" customHeight="1">
      <c r="A150" s="1158"/>
      <c r="B150" s="1024" t="s">
        <v>2010</v>
      </c>
      <c r="C150" s="981"/>
      <c r="D150" s="1195" t="s">
        <v>3016</v>
      </c>
      <c r="E150" s="708"/>
      <c r="F150" s="1006"/>
      <c r="G150" s="1006"/>
      <c r="H150" s="1006"/>
    </row>
    <row r="151" spans="1:8" ht="31.5">
      <c r="A151" s="770"/>
      <c r="B151" s="892" t="s">
        <v>2011</v>
      </c>
      <c r="C151" s="976" t="s">
        <v>2588</v>
      </c>
      <c r="D151" s="923">
        <v>46</v>
      </c>
      <c r="E151" s="708"/>
      <c r="F151" s="1007"/>
      <c r="G151" s="1007"/>
      <c r="H151" s="1007"/>
    </row>
    <row r="152" spans="1:8" ht="15.75">
      <c r="A152" s="770"/>
      <c r="B152" s="892" t="s">
        <v>2123</v>
      </c>
      <c r="C152" s="976" t="s">
        <v>2589</v>
      </c>
      <c r="D152" s="983" t="s">
        <v>3015</v>
      </c>
      <c r="E152" s="708"/>
      <c r="F152" s="980"/>
      <c r="G152" s="980"/>
      <c r="H152" s="980"/>
    </row>
    <row r="153" spans="1:8" ht="31.5">
      <c r="A153" s="770"/>
      <c r="B153" s="893" t="s">
        <v>2335</v>
      </c>
      <c r="C153" s="977" t="s">
        <v>922</v>
      </c>
      <c r="D153" s="921"/>
      <c r="E153" s="708"/>
      <c r="F153" s="838"/>
      <c r="G153" s="838"/>
      <c r="H153" s="838"/>
    </row>
    <row r="154" spans="1:8" ht="15.75">
      <c r="A154" s="770"/>
      <c r="B154" s="937"/>
      <c r="C154" s="978"/>
      <c r="D154" s="921"/>
      <c r="E154" s="708"/>
      <c r="F154" s="838"/>
      <c r="G154" s="838"/>
      <c r="H154" s="838"/>
    </row>
    <row r="155" spans="1:8" ht="15.75" customHeight="1">
      <c r="A155" s="770"/>
      <c r="B155" s="1024" t="s">
        <v>2008</v>
      </c>
      <c r="C155" s="974"/>
      <c r="D155" s="1195" t="s">
        <v>3013</v>
      </c>
      <c r="E155" s="708"/>
      <c r="F155" s="531"/>
      <c r="G155" s="531"/>
      <c r="H155" s="531"/>
    </row>
    <row r="156" spans="1:8" ht="15.75" customHeight="1">
      <c r="A156" s="770"/>
      <c r="B156" s="1024" t="s">
        <v>2012</v>
      </c>
      <c r="C156" s="974"/>
      <c r="D156" s="1195" t="s">
        <v>3014</v>
      </c>
      <c r="E156" s="708"/>
      <c r="F156" s="531"/>
      <c r="G156" s="531"/>
      <c r="H156" s="531"/>
    </row>
    <row r="157" spans="1:8" ht="15.75">
      <c r="A157" s="770"/>
      <c r="B157" s="1024" t="s">
        <v>2010</v>
      </c>
      <c r="C157" s="974"/>
      <c r="D157" s="1195" t="s">
        <v>3011</v>
      </c>
      <c r="E157" s="708"/>
      <c r="F157" s="531"/>
      <c r="G157" s="531"/>
      <c r="H157" s="531"/>
    </row>
    <row r="158" spans="1:8" ht="31.5">
      <c r="A158" s="770"/>
      <c r="B158" s="893" t="s">
        <v>2105</v>
      </c>
      <c r="C158" s="661"/>
      <c r="D158" s="659"/>
      <c r="E158" s="708"/>
      <c r="F158" s="870"/>
      <c r="G158" s="870"/>
      <c r="H158" s="870"/>
    </row>
    <row r="159" spans="1:8" ht="15.75">
      <c r="A159" s="770"/>
      <c r="B159" s="1393" t="s">
        <v>2008</v>
      </c>
      <c r="C159" s="973"/>
      <c r="D159" s="1385" t="s">
        <v>3010</v>
      </c>
      <c r="E159" s="708"/>
      <c r="F159" s="531"/>
      <c r="G159" s="531"/>
      <c r="H159" s="531"/>
    </row>
    <row r="160" spans="1:8" ht="15.75">
      <c r="A160" s="770"/>
      <c r="B160" s="1393"/>
      <c r="C160" s="973"/>
      <c r="D160" s="1385"/>
      <c r="E160" s="708"/>
      <c r="F160" s="531"/>
      <c r="G160" s="531"/>
      <c r="H160" s="531"/>
    </row>
    <row r="161" spans="1:8" ht="15.75" customHeight="1">
      <c r="A161" s="770"/>
      <c r="B161" s="1393" t="s">
        <v>2012</v>
      </c>
      <c r="C161" s="938"/>
      <c r="D161" s="1385" t="s">
        <v>3011</v>
      </c>
      <c r="E161" s="708"/>
      <c r="F161" s="531"/>
      <c r="G161" s="531"/>
      <c r="H161" s="1011" t="s">
        <v>2966</v>
      </c>
    </row>
    <row r="162" spans="1:8" ht="15.75">
      <c r="A162" s="770"/>
      <c r="B162" s="1393"/>
      <c r="C162" s="938"/>
      <c r="D162" s="1385"/>
      <c r="E162" s="708"/>
      <c r="F162" s="531"/>
      <c r="G162" s="531"/>
      <c r="H162" s="531"/>
    </row>
    <row r="163" spans="1:8" ht="15.75" customHeight="1">
      <c r="A163" s="770"/>
      <c r="B163" s="1450" t="s">
        <v>2010</v>
      </c>
      <c r="C163" s="939"/>
      <c r="D163" s="1452" t="s">
        <v>3012</v>
      </c>
      <c r="F163" s="1008"/>
      <c r="G163" s="1008"/>
      <c r="H163" s="1008"/>
    </row>
    <row r="164" spans="1:8" s="409" customFormat="1" ht="15.75">
      <c r="A164" s="773"/>
      <c r="B164" s="1451"/>
      <c r="C164" s="940"/>
      <c r="D164" s="1453"/>
      <c r="E164" s="708"/>
      <c r="F164" s="993"/>
      <c r="G164" s="993"/>
      <c r="H164" s="993"/>
    </row>
    <row r="165" spans="1:8" s="409" customFormat="1" ht="15.75">
      <c r="A165" s="1158">
        <v>411</v>
      </c>
      <c r="B165" s="805" t="s">
        <v>1984</v>
      </c>
      <c r="C165" s="951"/>
      <c r="D165" s="1194"/>
      <c r="E165" s="708"/>
      <c r="F165" s="1009"/>
      <c r="G165" s="1009"/>
      <c r="H165" s="1009"/>
    </row>
    <row r="166" spans="1:8" ht="15.75">
      <c r="A166" s="1158"/>
      <c r="B166" s="793" t="s">
        <v>2124</v>
      </c>
      <c r="C166" s="744" t="s">
        <v>2590</v>
      </c>
      <c r="D166" s="898"/>
      <c r="E166" s="708"/>
      <c r="F166" s="999"/>
      <c r="G166" s="999"/>
      <c r="H166" s="999"/>
    </row>
    <row r="167" spans="1:8" ht="15.75">
      <c r="A167" s="744"/>
      <c r="B167" s="793" t="s">
        <v>2269</v>
      </c>
      <c r="C167" s="744"/>
      <c r="D167" s="899">
        <v>1</v>
      </c>
      <c r="E167" s="708"/>
      <c r="F167" s="783"/>
      <c r="G167" s="783"/>
      <c r="H167" s="783"/>
    </row>
    <row r="168" spans="1:8" ht="15.75">
      <c r="A168" s="766"/>
      <c r="B168" s="806" t="s">
        <v>2924</v>
      </c>
      <c r="C168" s="766"/>
      <c r="D168" s="901">
        <v>3</v>
      </c>
      <c r="E168" s="708"/>
      <c r="F168" s="1004"/>
      <c r="G168" s="1004"/>
      <c r="H168" s="1004"/>
    </row>
    <row r="169" spans="1:8" s="409" customFormat="1" ht="15.75">
      <c r="A169" s="1158">
        <v>412</v>
      </c>
      <c r="B169" s="805" t="s">
        <v>1809</v>
      </c>
      <c r="C169" s="780" t="s">
        <v>2591</v>
      </c>
      <c r="D169" s="902"/>
      <c r="E169" s="708"/>
      <c r="F169" s="991"/>
      <c r="G169" s="991"/>
      <c r="H169" s="991"/>
    </row>
    <row r="170" spans="1:8" ht="15.75">
      <c r="A170" s="766"/>
      <c r="B170" s="813" t="s">
        <v>1780</v>
      </c>
      <c r="C170" s="781"/>
      <c r="D170" s="903"/>
      <c r="E170" s="708"/>
      <c r="F170" s="1010"/>
      <c r="G170" s="1010"/>
      <c r="H170" s="1010"/>
    </row>
    <row r="171" spans="1:8" s="409" customFormat="1" ht="15.75">
      <c r="A171" s="1158">
        <v>413</v>
      </c>
      <c r="B171" s="805" t="s">
        <v>3046</v>
      </c>
      <c r="C171" s="782"/>
      <c r="D171" s="759"/>
      <c r="E171" s="708"/>
      <c r="F171" s="783"/>
      <c r="G171" s="783"/>
      <c r="H171" s="783"/>
    </row>
    <row r="172" spans="1:8" s="409" customFormat="1" ht="15.75">
      <c r="A172" s="747"/>
      <c r="B172" s="805" t="s">
        <v>3047</v>
      </c>
      <c r="C172" s="782"/>
      <c r="D172" s="759"/>
      <c r="E172" s="708"/>
      <c r="F172" s="783"/>
      <c r="G172" s="783"/>
      <c r="H172" s="783"/>
    </row>
    <row r="173" spans="1:8" s="409" customFormat="1" ht="15.75">
      <c r="A173" s="757"/>
      <c r="B173" s="809" t="s">
        <v>3048</v>
      </c>
      <c r="C173" s="782" t="s">
        <v>2592</v>
      </c>
      <c r="D173" s="954">
        <v>0</v>
      </c>
      <c r="E173" s="708"/>
      <c r="F173" s="783"/>
      <c r="G173" s="783"/>
      <c r="H173" s="783"/>
    </row>
    <row r="174" spans="1:8" s="409" customFormat="1" ht="15.75">
      <c r="A174" s="757"/>
      <c r="B174" s="809" t="s">
        <v>3049</v>
      </c>
      <c r="C174" s="782" t="s">
        <v>2593</v>
      </c>
      <c r="D174" s="759"/>
      <c r="E174" s="708"/>
      <c r="F174" s="783"/>
      <c r="G174" s="783"/>
      <c r="H174" s="783"/>
    </row>
    <row r="175" spans="1:8" s="409" customFormat="1" ht="15.75">
      <c r="A175" s="1158">
        <v>413</v>
      </c>
      <c r="B175" s="793" t="s">
        <v>3050</v>
      </c>
      <c r="C175" s="782"/>
      <c r="D175" s="759"/>
      <c r="E175" s="708"/>
      <c r="F175" s="992" t="s">
        <v>2564</v>
      </c>
      <c r="G175" s="993"/>
      <c r="H175" s="993"/>
    </row>
    <row r="176" spans="1:8" s="409" customFormat="1" ht="15.75">
      <c r="A176" s="757"/>
      <c r="B176" s="793" t="s">
        <v>1913</v>
      </c>
      <c r="C176" s="782"/>
      <c r="D176" s="904" t="s">
        <v>2345</v>
      </c>
      <c r="E176" s="708"/>
      <c r="F176" s="993"/>
      <c r="G176" s="993"/>
      <c r="H176" s="993"/>
    </row>
    <row r="177" spans="1:8" ht="15.75">
      <c r="A177" s="757"/>
      <c r="B177" s="793" t="s">
        <v>2357</v>
      </c>
      <c r="C177" s="782"/>
      <c r="D177" s="904" t="s">
        <v>2346</v>
      </c>
      <c r="E177" s="708"/>
      <c r="F177" s="531"/>
      <c r="G177" s="531"/>
      <c r="H177" s="1011" t="s">
        <v>2975</v>
      </c>
    </row>
    <row r="178" spans="1:8" ht="15.75">
      <c r="A178" s="757"/>
      <c r="B178" s="784" t="s">
        <v>1768</v>
      </c>
      <c r="C178" s="782"/>
      <c r="D178" s="904" t="s">
        <v>2347</v>
      </c>
      <c r="E178" s="708"/>
      <c r="F178" s="1011"/>
      <c r="G178" s="1011"/>
      <c r="H178" s="1011" t="s">
        <v>2979</v>
      </c>
    </row>
    <row r="179" spans="1:8" ht="15.75">
      <c r="A179" s="757"/>
      <c r="B179" s="784" t="s">
        <v>1769</v>
      </c>
      <c r="C179" s="782"/>
      <c r="D179" s="904" t="s">
        <v>2348</v>
      </c>
      <c r="E179" s="708"/>
      <c r="F179" s="1011"/>
      <c r="G179" s="1011"/>
      <c r="H179" s="1011" t="s">
        <v>2980</v>
      </c>
    </row>
    <row r="180" spans="1:8" ht="15.75">
      <c r="A180" s="750"/>
      <c r="B180" s="784" t="s">
        <v>1770</v>
      </c>
      <c r="C180" s="782"/>
      <c r="D180" s="904" t="s">
        <v>2349</v>
      </c>
      <c r="E180" s="708"/>
      <c r="F180" s="531"/>
      <c r="G180" s="531"/>
      <c r="H180" s="531"/>
    </row>
    <row r="181" spans="1:8" ht="15.75">
      <c r="A181" s="757"/>
      <c r="B181" s="784" t="s">
        <v>1771</v>
      </c>
      <c r="C181" s="782"/>
      <c r="D181" s="904" t="s">
        <v>2350</v>
      </c>
      <c r="E181" s="708"/>
      <c r="F181" s="840"/>
      <c r="G181" s="840"/>
      <c r="H181" s="840"/>
    </row>
    <row r="182" spans="1:8" ht="15.75">
      <c r="A182" s="757"/>
      <c r="B182" s="784" t="s">
        <v>3051</v>
      </c>
      <c r="C182" s="782"/>
      <c r="D182" s="905"/>
      <c r="E182" s="708"/>
      <c r="F182" s="531"/>
      <c r="G182" s="531"/>
      <c r="H182" s="531"/>
    </row>
    <row r="183" spans="1:8" ht="15.75">
      <c r="A183" s="750"/>
      <c r="B183" s="793" t="s">
        <v>1913</v>
      </c>
      <c r="C183" s="782"/>
      <c r="D183" s="904" t="s">
        <v>2352</v>
      </c>
      <c r="E183" s="708"/>
      <c r="F183" s="531"/>
      <c r="G183" s="531"/>
      <c r="H183" s="1011" t="s">
        <v>2976</v>
      </c>
    </row>
    <row r="184" spans="1:8" ht="15.75">
      <c r="A184" s="747"/>
      <c r="B184" s="784" t="s">
        <v>1768</v>
      </c>
      <c r="C184" s="782"/>
      <c r="D184" s="872" t="s">
        <v>2413</v>
      </c>
      <c r="E184" s="708"/>
      <c r="F184" s="531"/>
      <c r="G184" s="531"/>
      <c r="H184" s="1011" t="s">
        <v>2978</v>
      </c>
    </row>
    <row r="185" spans="1:8" ht="15.75">
      <c r="A185" s="757"/>
      <c r="B185" s="784" t="s">
        <v>1769</v>
      </c>
      <c r="C185" s="782"/>
      <c r="D185" s="872" t="s">
        <v>3045</v>
      </c>
      <c r="E185" s="708"/>
      <c r="F185" s="531"/>
      <c r="G185" s="531"/>
      <c r="H185" s="1011" t="s">
        <v>2981</v>
      </c>
    </row>
    <row r="186" spans="1:8" ht="15.75">
      <c r="A186" s="757"/>
      <c r="B186" s="784" t="s">
        <v>1770</v>
      </c>
      <c r="C186" s="782"/>
      <c r="D186" s="872" t="s">
        <v>2415</v>
      </c>
      <c r="E186" s="708"/>
      <c r="F186" s="531"/>
      <c r="G186" s="531"/>
      <c r="H186" s="531"/>
    </row>
    <row r="187" spans="1:8" ht="15.75">
      <c r="A187" s="757"/>
      <c r="B187" s="784" t="s">
        <v>1771</v>
      </c>
      <c r="C187" s="782"/>
      <c r="D187" s="872" t="s">
        <v>2416</v>
      </c>
      <c r="E187" s="708"/>
      <c r="F187" s="840"/>
      <c r="G187" s="840"/>
      <c r="H187" s="840"/>
    </row>
    <row r="188" spans="1:8" ht="31.5">
      <c r="A188" s="750"/>
      <c r="B188" s="793" t="s">
        <v>3052</v>
      </c>
      <c r="C188" s="782"/>
      <c r="D188" s="1025" t="s">
        <v>3217</v>
      </c>
      <c r="E188" s="708"/>
      <c r="F188" s="531"/>
      <c r="G188" s="531"/>
      <c r="H188" s="531"/>
    </row>
    <row r="189" spans="1:8" ht="49.5">
      <c r="A189" s="750"/>
      <c r="B189" s="793" t="s">
        <v>3296</v>
      </c>
      <c r="C189" s="923" t="s">
        <v>2594</v>
      </c>
      <c r="D189" s="946" t="s">
        <v>2361</v>
      </c>
      <c r="E189" s="708"/>
      <c r="F189" s="531"/>
      <c r="G189" s="531"/>
      <c r="H189" s="531"/>
    </row>
    <row r="190" spans="1:8" ht="15.75">
      <c r="A190" s="747"/>
      <c r="B190" s="793" t="s">
        <v>3054</v>
      </c>
      <c r="C190" s="761" t="s">
        <v>2595</v>
      </c>
      <c r="D190" s="1167"/>
      <c r="E190" s="708"/>
      <c r="F190" s="531"/>
      <c r="G190" s="531"/>
      <c r="H190" s="531"/>
    </row>
    <row r="191" spans="1:8" ht="15.75">
      <c r="A191" s="757"/>
      <c r="B191" s="784" t="s">
        <v>1769</v>
      </c>
      <c r="C191" s="828"/>
      <c r="D191" s="954" t="s">
        <v>3218</v>
      </c>
      <c r="E191" s="708"/>
      <c r="F191" s="840"/>
      <c r="G191" s="840"/>
      <c r="H191" s="840"/>
    </row>
    <row r="192" spans="1:8" ht="15.75">
      <c r="A192" s="757"/>
      <c r="B192" s="784" t="s">
        <v>1770</v>
      </c>
      <c r="C192" s="828"/>
      <c r="D192" s="954" t="s">
        <v>3218</v>
      </c>
      <c r="E192" s="708"/>
      <c r="F192" s="531"/>
      <c r="G192" s="531"/>
      <c r="H192" s="531"/>
    </row>
    <row r="193" spans="1:8" ht="15.75">
      <c r="A193" s="757"/>
      <c r="B193" s="784" t="s">
        <v>1771</v>
      </c>
      <c r="C193" s="828"/>
      <c r="D193" s="954" t="s">
        <v>3218</v>
      </c>
      <c r="E193" s="708"/>
      <c r="F193" s="531"/>
      <c r="G193" s="531"/>
      <c r="H193" s="531"/>
    </row>
    <row r="194" spans="1:8" ht="31.5">
      <c r="A194" s="757"/>
      <c r="B194" s="793" t="s">
        <v>3055</v>
      </c>
      <c r="C194" s="782" t="s">
        <v>2596</v>
      </c>
      <c r="D194" s="907"/>
      <c r="E194" s="708"/>
      <c r="F194" s="531"/>
      <c r="G194" s="531"/>
      <c r="H194" s="531"/>
    </row>
    <row r="195" spans="1:8" ht="15.75">
      <c r="A195" s="757"/>
      <c r="B195" s="793" t="s">
        <v>2270</v>
      </c>
      <c r="C195" s="782"/>
      <c r="D195" s="759"/>
      <c r="E195" s="708"/>
      <c r="F195" s="531"/>
      <c r="G195" s="531"/>
      <c r="H195" s="531"/>
    </row>
    <row r="196" spans="1:8" ht="15.75">
      <c r="A196" s="757"/>
      <c r="B196" s="793" t="s">
        <v>3056</v>
      </c>
      <c r="C196" s="782"/>
      <c r="D196" s="954">
        <v>0</v>
      </c>
      <c r="E196" s="708"/>
      <c r="F196" s="531"/>
      <c r="G196" s="531"/>
      <c r="H196" s="531"/>
    </row>
    <row r="197" spans="1:8" ht="15.75">
      <c r="A197" s="750"/>
      <c r="B197" s="793" t="s">
        <v>3057</v>
      </c>
      <c r="C197" s="782"/>
      <c r="D197" s="1190" t="s">
        <v>1776</v>
      </c>
      <c r="E197" s="708"/>
      <c r="F197" s="783"/>
      <c r="G197" s="783"/>
      <c r="H197" s="783"/>
    </row>
    <row r="198" spans="1:8" ht="15.75">
      <c r="A198" s="747"/>
      <c r="B198" s="793" t="s">
        <v>3058</v>
      </c>
      <c r="C198" s="782"/>
      <c r="D198" s="1190" t="s">
        <v>1776</v>
      </c>
      <c r="E198" s="708"/>
      <c r="F198" s="1012">
        <v>0.16</v>
      </c>
      <c r="G198" s="1012"/>
      <c r="H198" s="1001" t="s">
        <v>2977</v>
      </c>
    </row>
    <row r="199" spans="1:8" ht="15.75">
      <c r="A199" s="747"/>
      <c r="B199" s="784" t="s">
        <v>2610</v>
      </c>
      <c r="C199" s="782"/>
      <c r="D199" s="1190" t="s">
        <v>2131</v>
      </c>
      <c r="E199" s="708"/>
      <c r="F199" s="783"/>
      <c r="G199" s="783"/>
      <c r="H199" s="783"/>
    </row>
    <row r="200" spans="1:8" ht="15.75">
      <c r="A200" s="757"/>
      <c r="B200" s="784" t="s">
        <v>1784</v>
      </c>
      <c r="C200" s="782"/>
      <c r="D200" s="954" t="s">
        <v>2132</v>
      </c>
      <c r="E200" s="708"/>
      <c r="F200" s="531"/>
      <c r="G200" s="531"/>
      <c r="H200" s="531"/>
    </row>
    <row r="201" spans="1:8" ht="15.75">
      <c r="A201" s="757"/>
      <c r="B201" s="784" t="s">
        <v>1785</v>
      </c>
      <c r="C201" s="782"/>
      <c r="D201" s="954" t="s">
        <v>2132</v>
      </c>
      <c r="E201" s="708"/>
      <c r="F201" s="531"/>
      <c r="G201" s="531"/>
      <c r="H201" s="531"/>
    </row>
    <row r="202" spans="1:8" ht="15.75">
      <c r="A202" s="747"/>
      <c r="B202" s="793" t="s">
        <v>2271</v>
      </c>
      <c r="C202" s="782"/>
      <c r="D202" s="1168"/>
      <c r="E202" s="708"/>
      <c r="F202" s="531"/>
      <c r="G202" s="531"/>
      <c r="H202" s="531"/>
    </row>
    <row r="203" spans="1:8" ht="15.75">
      <c r="A203" s="757"/>
      <c r="B203" s="793" t="s">
        <v>2612</v>
      </c>
      <c r="C203" s="782"/>
      <c r="D203" s="954">
        <v>0</v>
      </c>
      <c r="E203" s="708"/>
      <c r="F203" s="783"/>
      <c r="G203" s="783"/>
      <c r="H203" s="783"/>
    </row>
    <row r="204" spans="1:8" ht="15.75">
      <c r="A204" s="757"/>
      <c r="B204" s="793" t="s">
        <v>2272</v>
      </c>
      <c r="C204" s="782"/>
      <c r="D204" s="954" t="s">
        <v>2133</v>
      </c>
      <c r="E204" s="708"/>
      <c r="F204" s="785"/>
      <c r="G204" s="785"/>
      <c r="H204" s="785"/>
    </row>
    <row r="205" spans="1:8" ht="15.75">
      <c r="A205" s="757"/>
      <c r="B205" s="793" t="s">
        <v>2134</v>
      </c>
      <c r="C205" s="782"/>
      <c r="D205" s="954">
        <v>0</v>
      </c>
      <c r="E205" s="708"/>
      <c r="F205" s="783"/>
      <c r="G205" s="783"/>
      <c r="H205" s="783"/>
    </row>
    <row r="206" spans="1:8" ht="31.5">
      <c r="A206" s="757"/>
      <c r="B206" s="1197" t="s">
        <v>3059</v>
      </c>
      <c r="C206" s="943"/>
      <c r="D206" s="910" t="s">
        <v>3219</v>
      </c>
      <c r="E206" s="708"/>
      <c r="F206" s="1011"/>
      <c r="G206" s="1011"/>
      <c r="H206" s="1011"/>
    </row>
    <row r="207" spans="1:8" ht="31.5">
      <c r="A207" s="757"/>
      <c r="B207" s="1197" t="s">
        <v>3060</v>
      </c>
      <c r="C207" s="942"/>
      <c r="D207" s="910" t="s">
        <v>3220</v>
      </c>
      <c r="E207" s="708"/>
      <c r="F207" s="783"/>
      <c r="G207" s="783"/>
      <c r="H207" s="783"/>
    </row>
    <row r="208" spans="1:8" ht="15.75">
      <c r="A208" s="750"/>
      <c r="B208" s="793" t="s">
        <v>3061</v>
      </c>
      <c r="C208" s="782"/>
      <c r="D208" s="954">
        <v>0</v>
      </c>
      <c r="E208" s="708"/>
      <c r="F208" s="1012">
        <v>4.0000000000000001E-3</v>
      </c>
      <c r="G208" s="1012"/>
      <c r="H208" s="1012"/>
    </row>
    <row r="209" spans="1:8" ht="15.75">
      <c r="A209" s="750"/>
      <c r="B209" s="1173"/>
      <c r="C209" s="782"/>
      <c r="D209" s="954"/>
      <c r="E209" s="708"/>
      <c r="F209" s="1012"/>
      <c r="G209" s="1012"/>
      <c r="H209" s="1012"/>
    </row>
    <row r="210" spans="1:8" ht="15.75">
      <c r="A210" s="750"/>
      <c r="B210" s="1109" t="s">
        <v>3062</v>
      </c>
      <c r="C210" s="782"/>
      <c r="D210" s="954" t="s">
        <v>2078</v>
      </c>
      <c r="E210" s="708"/>
      <c r="F210" s="1012">
        <v>4.0000000000000001E-3</v>
      </c>
      <c r="G210" s="1012"/>
      <c r="H210" s="1012"/>
    </row>
    <row r="211" spans="1:8" ht="15.75">
      <c r="A211" s="750"/>
      <c r="B211" s="1109"/>
      <c r="C211" s="782"/>
      <c r="D211" s="954"/>
      <c r="E211" s="708"/>
      <c r="F211" s="1012"/>
      <c r="G211" s="1012"/>
      <c r="H211" s="1012"/>
    </row>
    <row r="212" spans="1:8" ht="15.75">
      <c r="A212" s="757"/>
      <c r="B212" s="793" t="s">
        <v>2253</v>
      </c>
      <c r="C212" s="782"/>
      <c r="D212" s="954" t="s">
        <v>2079</v>
      </c>
      <c r="E212" s="708"/>
      <c r="F212" s="1012">
        <v>6.0000000000000001E-3</v>
      </c>
      <c r="G212" s="1012"/>
      <c r="H212" s="1012">
        <v>7.4999999999999997E-3</v>
      </c>
    </row>
    <row r="213" spans="1:8" ht="31.5">
      <c r="A213" s="757"/>
      <c r="B213" s="793" t="s">
        <v>3063</v>
      </c>
      <c r="C213" s="899" t="s">
        <v>2597</v>
      </c>
      <c r="D213" s="782"/>
      <c r="E213" s="708"/>
      <c r="F213" s="1012">
        <v>7.4999999999999997E-3</v>
      </c>
      <c r="G213" s="1012"/>
      <c r="H213" s="1012">
        <v>5.0000000000000001E-3</v>
      </c>
    </row>
    <row r="214" spans="1:8" ht="15.75">
      <c r="A214" s="757"/>
      <c r="B214" s="793" t="s">
        <v>2419</v>
      </c>
      <c r="C214" s="788"/>
      <c r="D214" s="782"/>
      <c r="E214" s="708"/>
      <c r="F214" s="1012">
        <v>0.01</v>
      </c>
      <c r="G214" s="1012"/>
      <c r="H214" s="1012"/>
    </row>
    <row r="215" spans="1:8" ht="15.75">
      <c r="A215" s="750"/>
      <c r="B215" s="793" t="s">
        <v>3064</v>
      </c>
      <c r="C215" s="756"/>
      <c r="D215" s="1190" t="s">
        <v>2425</v>
      </c>
      <c r="E215" s="708"/>
      <c r="F215" s="1012"/>
      <c r="G215" s="1012"/>
      <c r="H215" s="1012"/>
    </row>
    <row r="216" spans="1:8" ht="15.75">
      <c r="A216" s="750"/>
      <c r="B216" s="793" t="s">
        <v>3065</v>
      </c>
      <c r="C216" s="756"/>
      <c r="D216" s="1190" t="s">
        <v>2425</v>
      </c>
      <c r="E216" s="708"/>
      <c r="F216" s="783"/>
      <c r="G216" s="783"/>
      <c r="H216" s="783"/>
    </row>
    <row r="217" spans="1:8" ht="15.75">
      <c r="A217" s="750"/>
      <c r="B217" s="784" t="s">
        <v>3297</v>
      </c>
      <c r="C217" s="756"/>
      <c r="D217" s="1190" t="s">
        <v>2426</v>
      </c>
      <c r="E217" s="708"/>
      <c r="F217" s="873" t="s">
        <v>2565</v>
      </c>
      <c r="G217" s="873"/>
      <c r="H217" s="873"/>
    </row>
    <row r="218" spans="1:8" ht="15.75">
      <c r="A218" s="747"/>
      <c r="B218" s="784" t="s">
        <v>1772</v>
      </c>
      <c r="C218" s="756"/>
      <c r="D218" s="954" t="s">
        <v>2427</v>
      </c>
      <c r="E218" s="708"/>
      <c r="F218" s="783"/>
      <c r="G218" s="783"/>
      <c r="H218" s="783"/>
    </row>
    <row r="219" spans="1:8" ht="15.75">
      <c r="A219" s="750"/>
      <c r="B219" s="784" t="s">
        <v>1773</v>
      </c>
      <c r="C219" s="756"/>
      <c r="D219" s="954" t="s">
        <v>2427</v>
      </c>
      <c r="E219" s="708"/>
      <c r="F219" s="531"/>
      <c r="G219" s="531"/>
      <c r="H219" s="531"/>
    </row>
    <row r="220" spans="1:8" ht="15.75">
      <c r="A220" s="750"/>
      <c r="B220" s="793" t="s">
        <v>2153</v>
      </c>
      <c r="C220" s="756"/>
      <c r="D220" s="954">
        <v>0</v>
      </c>
      <c r="E220" s="708"/>
      <c r="F220" s="531"/>
      <c r="G220" s="531"/>
      <c r="H220" s="531"/>
    </row>
    <row r="221" spans="1:8" ht="15.75">
      <c r="A221" s="747"/>
      <c r="B221" s="793" t="s">
        <v>2423</v>
      </c>
      <c r="C221" s="756"/>
      <c r="D221" s="954" t="s">
        <v>2424</v>
      </c>
      <c r="E221" s="708"/>
      <c r="F221" s="783"/>
      <c r="G221" s="783"/>
      <c r="H221" s="783"/>
    </row>
    <row r="222" spans="1:8" ht="31.5">
      <c r="A222" s="747"/>
      <c r="B222" s="793" t="s">
        <v>3066</v>
      </c>
      <c r="C222" s="899" t="s">
        <v>2598</v>
      </c>
      <c r="D222" s="759"/>
      <c r="E222" s="708"/>
      <c r="F222" s="531"/>
      <c r="G222" s="531"/>
      <c r="H222" s="531"/>
    </row>
    <row r="223" spans="1:8" ht="15.75">
      <c r="A223" s="747"/>
      <c r="B223" s="793" t="s">
        <v>3067</v>
      </c>
      <c r="C223" s="782"/>
      <c r="D223" s="759"/>
      <c r="E223" s="708"/>
      <c r="F223" s="531"/>
      <c r="G223" s="531"/>
      <c r="H223" s="531"/>
    </row>
    <row r="224" spans="1:8" ht="15.75">
      <c r="A224" s="750"/>
      <c r="B224" s="793" t="s">
        <v>2357</v>
      </c>
      <c r="C224" s="782"/>
      <c r="D224" s="1190" t="s">
        <v>2136</v>
      </c>
      <c r="E224" s="708"/>
      <c r="F224" s="890"/>
      <c r="G224" s="531"/>
      <c r="H224" s="531"/>
    </row>
    <row r="225" spans="1:8" ht="15.75">
      <c r="A225" s="747"/>
      <c r="B225" s="784" t="s">
        <v>1768</v>
      </c>
      <c r="C225" s="782"/>
      <c r="D225" s="899" t="s">
        <v>3221</v>
      </c>
      <c r="E225" s="708"/>
      <c r="F225" s="890"/>
      <c r="G225" s="531"/>
      <c r="H225" s="531"/>
    </row>
    <row r="226" spans="1:8" ht="15.75">
      <c r="A226" s="750"/>
      <c r="B226" s="784" t="s">
        <v>1772</v>
      </c>
      <c r="C226" s="782"/>
      <c r="D226" s="899" t="s">
        <v>3222</v>
      </c>
      <c r="E226" s="708"/>
      <c r="F226" s="890"/>
      <c r="G226" s="531"/>
      <c r="H226" s="531"/>
    </row>
    <row r="227" spans="1:8" ht="15.75">
      <c r="A227" s="750"/>
      <c r="B227" s="784" t="s">
        <v>1773</v>
      </c>
      <c r="C227" s="782"/>
      <c r="D227" s="899" t="s">
        <v>3222</v>
      </c>
      <c r="E227" s="708"/>
      <c r="F227" s="890"/>
      <c r="G227" s="531"/>
      <c r="H227" s="531"/>
    </row>
    <row r="228" spans="1:8" ht="15.75">
      <c r="A228" s="747"/>
      <c r="B228" s="793" t="s">
        <v>2153</v>
      </c>
      <c r="C228" s="782"/>
      <c r="D228" s="954">
        <v>0</v>
      </c>
      <c r="E228" s="708"/>
      <c r="F228" s="890"/>
      <c r="G228" s="531"/>
      <c r="H228" s="1012"/>
    </row>
    <row r="229" spans="1:8" ht="15.75">
      <c r="A229" s="747"/>
      <c r="B229" s="1109" t="s">
        <v>2423</v>
      </c>
      <c r="C229" s="782"/>
      <c r="D229" s="954" t="s">
        <v>2139</v>
      </c>
      <c r="E229" s="708"/>
      <c r="F229" s="890"/>
      <c r="G229" s="531"/>
      <c r="H229" s="1064">
        <v>1.4999999999999999E-2</v>
      </c>
    </row>
    <row r="230" spans="1:8" ht="15.75">
      <c r="A230" s="747"/>
      <c r="B230" s="793" t="s">
        <v>3068</v>
      </c>
      <c r="C230" s="899" t="s">
        <v>2664</v>
      </c>
      <c r="D230" s="759"/>
      <c r="E230" s="708"/>
      <c r="F230" s="890"/>
      <c r="G230" s="531"/>
      <c r="H230" s="531"/>
    </row>
    <row r="231" spans="1:8" ht="15.75">
      <c r="A231" s="747"/>
      <c r="B231" s="793" t="s">
        <v>3069</v>
      </c>
      <c r="C231" s="782"/>
      <c r="D231" s="954" t="s">
        <v>3223</v>
      </c>
      <c r="E231" s="708"/>
      <c r="F231" s="890"/>
      <c r="G231" s="531"/>
      <c r="H231" s="1060">
        <v>0</v>
      </c>
    </row>
    <row r="232" spans="1:8" ht="15.75">
      <c r="A232" s="757"/>
      <c r="B232" s="784" t="s">
        <v>3070</v>
      </c>
      <c r="C232" s="782"/>
      <c r="D232" s="899" t="s">
        <v>3224</v>
      </c>
      <c r="E232" s="708"/>
      <c r="F232" s="890"/>
      <c r="G232" s="531"/>
      <c r="H232" s="531"/>
    </row>
    <row r="233" spans="1:8" ht="15.75" customHeight="1">
      <c r="A233" s="747"/>
      <c r="B233" s="793" t="s">
        <v>3071</v>
      </c>
      <c r="C233" s="899" t="s">
        <v>2665</v>
      </c>
      <c r="D233" s="944" t="s">
        <v>3225</v>
      </c>
      <c r="E233" s="708"/>
      <c r="F233" s="783"/>
      <c r="G233" s="783"/>
      <c r="H233" s="783"/>
    </row>
    <row r="234" spans="1:8" ht="15.75">
      <c r="A234" s="757"/>
      <c r="B234" s="793" t="s">
        <v>3072</v>
      </c>
      <c r="C234" s="899" t="s">
        <v>2666</v>
      </c>
      <c r="D234" s="944" t="s">
        <v>3226</v>
      </c>
      <c r="E234" s="708"/>
      <c r="F234" s="783"/>
      <c r="G234" s="783"/>
      <c r="H234" s="783"/>
    </row>
    <row r="235" spans="1:8" ht="15.75">
      <c r="A235" s="757"/>
      <c r="B235" s="784" t="s">
        <v>3073</v>
      </c>
      <c r="C235" s="899" t="s">
        <v>2667</v>
      </c>
      <c r="D235" s="906" t="s">
        <v>3227</v>
      </c>
      <c r="E235" s="708"/>
      <c r="F235" s="783">
        <v>0.5</v>
      </c>
      <c r="G235" s="783"/>
      <c r="H235" s="783"/>
    </row>
    <row r="236" spans="1:8" ht="31.5">
      <c r="A236" s="1158">
        <v>413</v>
      </c>
      <c r="B236" s="784" t="s">
        <v>3074</v>
      </c>
      <c r="C236" s="899" t="s">
        <v>2668</v>
      </c>
      <c r="D236" s="906" t="s">
        <v>2145</v>
      </c>
      <c r="E236" s="708"/>
      <c r="F236" s="1011" t="s">
        <v>2566</v>
      </c>
      <c r="G236" s="1011"/>
      <c r="H236" s="1011"/>
    </row>
    <row r="237" spans="1:8" ht="15.75">
      <c r="A237" s="747"/>
      <c r="B237" s="793" t="s">
        <v>3075</v>
      </c>
      <c r="C237" s="899" t="s">
        <v>2669</v>
      </c>
      <c r="D237" s="906" t="s">
        <v>2155</v>
      </c>
      <c r="E237" s="708"/>
      <c r="F237" s="1011" t="s">
        <v>2567</v>
      </c>
      <c r="G237" s="1011"/>
      <c r="H237" s="1011"/>
    </row>
    <row r="238" spans="1:8" ht="15.75">
      <c r="A238" s="757"/>
      <c r="B238" s="784" t="s">
        <v>3076</v>
      </c>
      <c r="C238" s="899" t="s">
        <v>2670</v>
      </c>
      <c r="D238" s="906" t="s">
        <v>2155</v>
      </c>
      <c r="E238" s="708"/>
      <c r="F238" s="1011" t="s">
        <v>2567</v>
      </c>
      <c r="G238" s="1011"/>
      <c r="H238" s="1011"/>
    </row>
    <row r="239" spans="1:8" ht="15.75">
      <c r="A239" s="750"/>
      <c r="B239" s="784" t="s">
        <v>3077</v>
      </c>
      <c r="C239" s="899" t="s">
        <v>2671</v>
      </c>
      <c r="D239" s="906" t="s">
        <v>2156</v>
      </c>
      <c r="E239" s="708"/>
      <c r="F239" s="783"/>
      <c r="G239" s="783"/>
      <c r="H239" s="783"/>
    </row>
    <row r="240" spans="1:8" ht="15.75">
      <c r="A240" s="750"/>
      <c r="B240" s="784" t="s">
        <v>3078</v>
      </c>
      <c r="C240" s="899" t="s">
        <v>2672</v>
      </c>
      <c r="D240" s="906" t="s">
        <v>2156</v>
      </c>
      <c r="E240" s="825"/>
      <c r="F240" s="1013"/>
      <c r="G240" s="1013"/>
      <c r="H240" s="1013"/>
    </row>
    <row r="241" spans="1:8" ht="15.75" customHeight="1">
      <c r="A241" s="747"/>
      <c r="B241" s="793" t="s">
        <v>3079</v>
      </c>
      <c r="C241" s="899" t="s">
        <v>2673</v>
      </c>
      <c r="D241" s="906" t="s">
        <v>2442</v>
      </c>
      <c r="E241" s="708"/>
      <c r="F241" s="783"/>
      <c r="G241" s="783"/>
      <c r="H241" s="783"/>
    </row>
    <row r="242" spans="1:8" ht="15.75">
      <c r="A242" s="757"/>
      <c r="B242" s="793" t="s">
        <v>3080</v>
      </c>
      <c r="C242" s="899" t="s">
        <v>2674</v>
      </c>
      <c r="D242" s="899" t="s">
        <v>2158</v>
      </c>
      <c r="E242" s="708"/>
      <c r="F242" s="839"/>
      <c r="G242" s="839"/>
      <c r="H242" s="839"/>
    </row>
    <row r="243" spans="1:8" ht="15.75">
      <c r="A243" s="757"/>
      <c r="B243" s="793" t="s">
        <v>3081</v>
      </c>
      <c r="C243" s="899" t="s">
        <v>963</v>
      </c>
      <c r="D243" s="906" t="s">
        <v>2157</v>
      </c>
      <c r="E243" s="708"/>
      <c r="F243" s="839"/>
      <c r="G243" s="839"/>
      <c r="H243" s="839"/>
    </row>
    <row r="244" spans="1:8" s="423" customFormat="1" ht="15.75">
      <c r="A244" s="750"/>
      <c r="B244" s="793" t="s">
        <v>3082</v>
      </c>
      <c r="C244" s="899" t="s">
        <v>2675</v>
      </c>
      <c r="D244" s="906" t="s">
        <v>3227</v>
      </c>
      <c r="E244" s="708"/>
      <c r="F244" s="890"/>
      <c r="G244" s="1006"/>
      <c r="H244" s="1006"/>
    </row>
    <row r="245" spans="1:8" s="423" customFormat="1" ht="15.75">
      <c r="A245" s="750"/>
      <c r="B245" s="793" t="s">
        <v>3083</v>
      </c>
      <c r="C245" s="899" t="s">
        <v>2676</v>
      </c>
      <c r="D245" s="899">
        <v>0</v>
      </c>
      <c r="E245" s="708"/>
      <c r="F245" s="890"/>
      <c r="G245" s="1006"/>
      <c r="H245" s="1006"/>
    </row>
    <row r="246" spans="1:8" s="423" customFormat="1" ht="15.75">
      <c r="A246" s="750"/>
      <c r="B246" s="793" t="s">
        <v>3084</v>
      </c>
      <c r="C246" s="788"/>
      <c r="D246" s="899" t="s">
        <v>2159</v>
      </c>
      <c r="E246" s="708"/>
      <c r="F246" s="890"/>
      <c r="G246" s="1006"/>
      <c r="H246" s="1006"/>
    </row>
    <row r="247" spans="1:8" ht="31.5">
      <c r="A247" s="757"/>
      <c r="B247" s="1197" t="s">
        <v>3085</v>
      </c>
      <c r="C247" s="1022" t="s">
        <v>964</v>
      </c>
      <c r="D247" s="1169" t="s">
        <v>3228</v>
      </c>
      <c r="E247" s="708"/>
      <c r="F247" s="531"/>
      <c r="G247" s="531"/>
      <c r="H247" s="531"/>
    </row>
    <row r="248" spans="1:8" s="423" customFormat="1" ht="15.75">
      <c r="A248" s="750"/>
      <c r="B248" s="793" t="s">
        <v>3086</v>
      </c>
      <c r="C248" s="899" t="s">
        <v>2678</v>
      </c>
      <c r="D248" s="759"/>
      <c r="E248" s="708"/>
      <c r="F248" s="1006"/>
      <c r="G248" s="1006"/>
      <c r="H248" s="1006"/>
    </row>
    <row r="249" spans="1:8" s="423" customFormat="1" ht="15.75">
      <c r="A249" s="750"/>
      <c r="B249" s="1110" t="s">
        <v>2661</v>
      </c>
      <c r="C249" s="756"/>
      <c r="D249" s="945">
        <v>0</v>
      </c>
      <c r="E249" s="708"/>
      <c r="F249" s="1006"/>
      <c r="G249" s="1006"/>
      <c r="H249" s="1006"/>
    </row>
    <row r="250" spans="1:8" s="423" customFormat="1" ht="15.75">
      <c r="A250" s="750"/>
      <c r="B250" s="1110" t="s">
        <v>2662</v>
      </c>
      <c r="C250" s="756"/>
      <c r="D250" s="945" t="s">
        <v>2451</v>
      </c>
      <c r="E250" s="708"/>
      <c r="F250" s="1006"/>
      <c r="G250" s="1006"/>
      <c r="H250" s="1006"/>
    </row>
    <row r="251" spans="1:8" s="423" customFormat="1" ht="15.75">
      <c r="A251" s="750"/>
      <c r="B251" s="1110" t="s">
        <v>3087</v>
      </c>
      <c r="C251" s="1170"/>
      <c r="D251" s="1136"/>
      <c r="E251" s="708"/>
      <c r="F251" s="1006"/>
      <c r="G251" s="1006"/>
      <c r="H251" s="1006"/>
    </row>
    <row r="252" spans="1:8" s="423" customFormat="1" ht="15.75" customHeight="1">
      <c r="A252" s="750"/>
      <c r="B252" s="1165" t="s">
        <v>3088</v>
      </c>
      <c r="C252" s="1170"/>
      <c r="D252" s="945" t="s">
        <v>2452</v>
      </c>
      <c r="E252" s="708"/>
      <c r="F252" s="1006"/>
      <c r="G252" s="1006"/>
      <c r="H252" s="1006"/>
    </row>
    <row r="253" spans="1:8" s="423" customFormat="1" ht="15.75">
      <c r="A253" s="750"/>
      <c r="B253" s="1166" t="s">
        <v>3089</v>
      </c>
      <c r="C253" s="1170"/>
      <c r="D253" s="945" t="s">
        <v>3229</v>
      </c>
      <c r="E253" s="708"/>
      <c r="F253" s="1006"/>
      <c r="G253" s="1006"/>
      <c r="H253" s="1006"/>
    </row>
    <row r="254" spans="1:8" ht="15.75">
      <c r="A254" s="757"/>
      <c r="B254" s="1110" t="s">
        <v>2663</v>
      </c>
      <c r="C254" s="1170"/>
      <c r="D254" s="945" t="s">
        <v>2455</v>
      </c>
      <c r="E254" s="708"/>
      <c r="F254" s="890"/>
      <c r="G254" s="531"/>
      <c r="H254" s="531"/>
    </row>
    <row r="255" spans="1:8" ht="15.75" customHeight="1">
      <c r="A255" s="747"/>
      <c r="B255" s="793" t="s">
        <v>3090</v>
      </c>
      <c r="C255" s="899" t="s">
        <v>2686</v>
      </c>
      <c r="D255" s="945" t="s">
        <v>2457</v>
      </c>
      <c r="E255" s="708"/>
      <c r="F255" s="531"/>
      <c r="G255" s="531"/>
      <c r="H255" s="531"/>
    </row>
    <row r="256" spans="1:8" ht="15.75">
      <c r="A256" s="757"/>
      <c r="B256" s="807" t="s">
        <v>3091</v>
      </c>
      <c r="C256" s="913"/>
      <c r="D256" s="955" t="s">
        <v>2459</v>
      </c>
      <c r="E256" s="708"/>
      <c r="F256" s="531"/>
      <c r="G256" s="531"/>
      <c r="H256" s="531"/>
    </row>
    <row r="257" spans="1:8" ht="15.75">
      <c r="A257" s="750"/>
      <c r="B257" s="805" t="s">
        <v>3092</v>
      </c>
      <c r="C257" s="1065"/>
      <c r="D257" s="1137"/>
      <c r="E257" s="708"/>
      <c r="F257" s="531"/>
      <c r="G257" s="531"/>
      <c r="H257" s="531"/>
    </row>
    <row r="258" spans="1:8" ht="35.25" customHeight="1">
      <c r="A258" s="757"/>
      <c r="B258" s="1112" t="s">
        <v>3093</v>
      </c>
      <c r="C258" s="1065" t="s">
        <v>965</v>
      </c>
      <c r="D258" s="899">
        <v>0</v>
      </c>
      <c r="E258" s="708"/>
      <c r="F258" s="890"/>
      <c r="G258" s="531"/>
      <c r="H258" s="531"/>
    </row>
    <row r="259" spans="1:8" ht="15.75">
      <c r="A259" s="757"/>
      <c r="B259" s="805" t="s">
        <v>3094</v>
      </c>
      <c r="C259" s="1065"/>
      <c r="D259" s="923"/>
      <c r="E259" s="708"/>
      <c r="F259" s="890"/>
      <c r="G259" s="531"/>
      <c r="H259" s="531"/>
    </row>
    <row r="260" spans="1:8" ht="15.75">
      <c r="A260" s="747"/>
      <c r="B260" s="793" t="s">
        <v>3095</v>
      </c>
      <c r="C260" s="1065" t="s">
        <v>2687</v>
      </c>
      <c r="D260" s="923" t="s">
        <v>3230</v>
      </c>
      <c r="E260" s="708"/>
      <c r="F260" s="890"/>
      <c r="G260" s="531"/>
      <c r="H260" s="531"/>
    </row>
    <row r="261" spans="1:8" ht="15.75">
      <c r="A261" s="757"/>
      <c r="B261" s="793" t="s">
        <v>3096</v>
      </c>
      <c r="C261" s="1065" t="s">
        <v>2688</v>
      </c>
      <c r="D261" s="923" t="s">
        <v>3231</v>
      </c>
      <c r="E261" s="708"/>
      <c r="F261" s="890"/>
      <c r="G261" s="531"/>
      <c r="H261" s="531"/>
    </row>
    <row r="262" spans="1:8" ht="15.75">
      <c r="A262" s="757"/>
      <c r="B262" s="793" t="s">
        <v>3097</v>
      </c>
      <c r="C262" s="1065" t="s">
        <v>968</v>
      </c>
      <c r="D262" s="923" t="s">
        <v>3232</v>
      </c>
      <c r="E262" s="708"/>
      <c r="F262" s="890"/>
      <c r="G262" s="531"/>
      <c r="H262" s="531"/>
    </row>
    <row r="263" spans="1:8" ht="15.75">
      <c r="A263" s="750"/>
      <c r="B263" s="1113" t="s">
        <v>3098</v>
      </c>
      <c r="C263" s="1065" t="s">
        <v>2693</v>
      </c>
      <c r="D263" s="923"/>
      <c r="E263" s="708"/>
      <c r="F263" s="890"/>
      <c r="G263" s="531"/>
      <c r="H263" s="531"/>
    </row>
    <row r="264" spans="1:8" ht="15.75">
      <c r="A264" s="747"/>
      <c r="B264" s="1113" t="s">
        <v>3099</v>
      </c>
      <c r="C264" s="961"/>
      <c r="D264" s="923">
        <v>0</v>
      </c>
      <c r="E264" s="708"/>
      <c r="F264" s="890"/>
      <c r="G264" s="531"/>
      <c r="H264" s="531"/>
    </row>
    <row r="265" spans="1:8" ht="15.75">
      <c r="A265" s="757"/>
      <c r="B265" s="1113" t="s">
        <v>3100</v>
      </c>
      <c r="C265" s="961"/>
      <c r="D265" s="923" t="s">
        <v>3233</v>
      </c>
      <c r="E265" s="708"/>
      <c r="F265" s="890"/>
      <c r="G265" s="531"/>
      <c r="H265" s="531"/>
    </row>
    <row r="266" spans="1:8" ht="15.75">
      <c r="A266" s="787"/>
      <c r="B266" s="793" t="s">
        <v>3101</v>
      </c>
      <c r="C266" s="1065" t="s">
        <v>2701</v>
      </c>
      <c r="D266" s="923"/>
      <c r="E266" s="708"/>
      <c r="F266" s="890"/>
      <c r="G266" s="531"/>
      <c r="H266" s="531"/>
    </row>
    <row r="267" spans="1:8" ht="15.75" customHeight="1">
      <c r="A267" s="757"/>
      <c r="B267" s="1113" t="s">
        <v>3099</v>
      </c>
      <c r="C267" s="961"/>
      <c r="D267" s="923">
        <v>0</v>
      </c>
      <c r="E267" s="708"/>
      <c r="F267" s="890"/>
      <c r="G267" s="531"/>
      <c r="H267" s="531"/>
    </row>
    <row r="268" spans="1:8" ht="15.75">
      <c r="A268" s="757"/>
      <c r="B268" s="1113" t="s">
        <v>3100</v>
      </c>
      <c r="C268" s="961"/>
      <c r="D268" s="923" t="s">
        <v>3233</v>
      </c>
      <c r="E268" s="708"/>
      <c r="F268" s="783"/>
      <c r="G268" s="783"/>
      <c r="H268" s="783"/>
    </row>
    <row r="269" spans="1:8" ht="47.25">
      <c r="A269" s="757"/>
      <c r="B269" s="1112" t="s">
        <v>3267</v>
      </c>
      <c r="C269" s="1065" t="s">
        <v>973</v>
      </c>
      <c r="D269" s="923"/>
      <c r="E269" s="708"/>
      <c r="F269" s="531"/>
      <c r="G269" s="531"/>
      <c r="H269" s="531"/>
    </row>
    <row r="270" spans="1:8" ht="15.75">
      <c r="A270" s="757"/>
      <c r="B270" s="1113" t="s">
        <v>3099</v>
      </c>
      <c r="C270" s="961"/>
      <c r="D270" s="923" t="s">
        <v>3233</v>
      </c>
      <c r="E270" s="708"/>
      <c r="F270" s="890"/>
      <c r="G270" s="531"/>
      <c r="H270" s="531"/>
    </row>
    <row r="271" spans="1:8" ht="15.75">
      <c r="A271" s="757"/>
      <c r="B271" s="1113" t="s">
        <v>3100</v>
      </c>
      <c r="C271" s="961"/>
      <c r="D271" s="923" t="s">
        <v>3233</v>
      </c>
      <c r="E271" s="708"/>
      <c r="F271" s="890"/>
      <c r="G271" s="531"/>
      <c r="H271" s="531"/>
    </row>
    <row r="272" spans="1:8" ht="57.75">
      <c r="A272" s="757"/>
      <c r="B272" s="1148" t="s">
        <v>3102</v>
      </c>
      <c r="C272" s="1066" t="s">
        <v>2702</v>
      </c>
      <c r="D272" s="1138" t="s">
        <v>3234</v>
      </c>
      <c r="E272" s="708"/>
      <c r="F272" s="890"/>
      <c r="G272" s="531"/>
      <c r="H272" s="531"/>
    </row>
    <row r="273" spans="1:8" ht="15.75">
      <c r="A273" s="750"/>
      <c r="B273" s="793" t="s">
        <v>3103</v>
      </c>
      <c r="C273" s="1065" t="s">
        <v>2703</v>
      </c>
      <c r="D273" s="923"/>
      <c r="E273" s="708"/>
      <c r="F273" s="890"/>
      <c r="G273" s="531"/>
      <c r="H273" s="531"/>
    </row>
    <row r="274" spans="1:8" ht="15.75">
      <c r="A274" s="747"/>
      <c r="B274" s="1197" t="s">
        <v>3104</v>
      </c>
      <c r="C274" s="961"/>
      <c r="D274" s="923">
        <v>0</v>
      </c>
      <c r="E274" s="708"/>
      <c r="F274" s="890"/>
      <c r="G274" s="531"/>
      <c r="H274" s="531"/>
    </row>
    <row r="275" spans="1:8" ht="15.75">
      <c r="A275" s="757"/>
      <c r="B275" s="793" t="s">
        <v>3105</v>
      </c>
      <c r="C275" s="961"/>
      <c r="D275" s="923" t="s">
        <v>2133</v>
      </c>
      <c r="E275" s="708"/>
      <c r="F275" s="890"/>
      <c r="G275" s="531"/>
      <c r="H275" s="531"/>
    </row>
    <row r="276" spans="1:8" ht="15.75">
      <c r="A276" s="757"/>
      <c r="B276" s="1113" t="s">
        <v>3106</v>
      </c>
      <c r="C276" s="1065" t="s">
        <v>2704</v>
      </c>
      <c r="D276" s="923" t="s">
        <v>3235</v>
      </c>
      <c r="E276" s="708"/>
      <c r="F276" s="890"/>
      <c r="G276" s="531"/>
      <c r="H276" s="531"/>
    </row>
    <row r="277" spans="1:8" ht="15.75">
      <c r="A277" s="757"/>
      <c r="B277" s="805" t="s">
        <v>3107</v>
      </c>
      <c r="C277" s="961"/>
      <c r="D277" s="923"/>
      <c r="E277" s="708"/>
      <c r="F277" s="890"/>
      <c r="G277" s="531"/>
      <c r="H277" s="531"/>
    </row>
    <row r="278" spans="1:8" ht="15.75">
      <c r="A278" s="757"/>
      <c r="B278" s="793" t="s">
        <v>3108</v>
      </c>
      <c r="C278" s="1065" t="s">
        <v>3268</v>
      </c>
      <c r="D278" s="923" t="s">
        <v>3236</v>
      </c>
      <c r="E278" s="708"/>
      <c r="F278" s="890"/>
      <c r="G278" s="531"/>
      <c r="H278" s="531"/>
    </row>
    <row r="279" spans="1:8" ht="29.25">
      <c r="A279" s="757"/>
      <c r="B279" s="1197" t="s">
        <v>3109</v>
      </c>
      <c r="C279" s="899" t="s">
        <v>3269</v>
      </c>
      <c r="D279" s="1138" t="s">
        <v>3298</v>
      </c>
      <c r="E279" s="708"/>
      <c r="F279" s="890"/>
      <c r="G279" s="531"/>
      <c r="H279" s="531"/>
    </row>
    <row r="280" spans="1:8" ht="33" customHeight="1">
      <c r="A280" s="757"/>
      <c r="B280" s="1197" t="s">
        <v>3110</v>
      </c>
      <c r="C280" s="1066" t="s">
        <v>3270</v>
      </c>
      <c r="D280" s="923" t="s">
        <v>3232</v>
      </c>
      <c r="E280" s="708"/>
      <c r="F280" s="890"/>
      <c r="G280" s="531"/>
      <c r="H280" s="531"/>
    </row>
    <row r="281" spans="1:8" ht="15.75">
      <c r="A281" s="757"/>
      <c r="B281" s="1113" t="s">
        <v>3111</v>
      </c>
      <c r="C281" s="1065" t="s">
        <v>3271</v>
      </c>
      <c r="D281" s="923"/>
      <c r="E281" s="708"/>
      <c r="F281" s="890"/>
      <c r="G281" s="531"/>
      <c r="H281" s="531"/>
    </row>
    <row r="282" spans="1:8" ht="15.75">
      <c r="A282" s="757"/>
      <c r="B282" s="1113" t="s">
        <v>3099</v>
      </c>
      <c r="C282" s="961"/>
      <c r="D282" s="923">
        <v>0</v>
      </c>
      <c r="E282" s="708"/>
      <c r="F282" s="890"/>
      <c r="G282" s="531"/>
      <c r="H282" s="531"/>
    </row>
    <row r="283" spans="1:8" ht="15.75">
      <c r="A283" s="757"/>
      <c r="B283" s="1113" t="s">
        <v>3100</v>
      </c>
      <c r="C283" s="961"/>
      <c r="D283" s="923" t="s">
        <v>3233</v>
      </c>
      <c r="E283" s="708"/>
      <c r="F283" s="890"/>
      <c r="G283" s="531"/>
      <c r="H283" s="531"/>
    </row>
    <row r="284" spans="1:8" ht="15.75">
      <c r="A284" s="757"/>
      <c r="B284" s="1197" t="s">
        <v>3112</v>
      </c>
      <c r="C284" s="1066" t="s">
        <v>3272</v>
      </c>
      <c r="D284" s="923"/>
      <c r="E284" s="708"/>
      <c r="F284" s="890"/>
      <c r="G284" s="531"/>
      <c r="H284" s="531"/>
    </row>
    <row r="285" spans="1:8" ht="15.75">
      <c r="A285" s="757"/>
      <c r="B285" s="1113" t="s">
        <v>3099</v>
      </c>
      <c r="C285" s="961"/>
      <c r="D285" s="923">
        <v>0</v>
      </c>
      <c r="E285" s="708"/>
      <c r="F285" s="890"/>
      <c r="G285" s="531"/>
      <c r="H285" s="531"/>
    </row>
    <row r="286" spans="1:8" ht="15.75">
      <c r="A286" s="757"/>
      <c r="B286" s="1113" t="s">
        <v>3100</v>
      </c>
      <c r="C286" s="961"/>
      <c r="D286" s="923" t="s">
        <v>3233</v>
      </c>
      <c r="E286" s="708"/>
      <c r="F286" s="890"/>
      <c r="G286" s="531"/>
      <c r="H286" s="531"/>
    </row>
    <row r="287" spans="1:8" ht="31.5">
      <c r="A287" s="757"/>
      <c r="B287" s="1112" t="s">
        <v>3299</v>
      </c>
      <c r="C287" s="1065" t="s">
        <v>3273</v>
      </c>
      <c r="D287" s="923"/>
      <c r="E287" s="708"/>
      <c r="F287" s="890"/>
      <c r="G287" s="531"/>
      <c r="H287" s="531"/>
    </row>
    <row r="288" spans="1:8" ht="15.75">
      <c r="A288" s="757"/>
      <c r="B288" s="1113" t="s">
        <v>3099</v>
      </c>
      <c r="C288" s="961"/>
      <c r="D288" s="923" t="s">
        <v>3233</v>
      </c>
      <c r="E288" s="708"/>
      <c r="F288" s="890"/>
      <c r="G288" s="531"/>
      <c r="H288" s="531"/>
    </row>
    <row r="289" spans="1:8" ht="15.75">
      <c r="A289" s="757"/>
      <c r="B289" s="1113" t="s">
        <v>3100</v>
      </c>
      <c r="C289" s="961"/>
      <c r="D289" s="923" t="s">
        <v>3233</v>
      </c>
      <c r="E289" s="708"/>
      <c r="F289" s="890"/>
      <c r="G289" s="531"/>
      <c r="H289" s="531"/>
    </row>
    <row r="290" spans="1:8" ht="57.75">
      <c r="A290" s="1158">
        <v>413</v>
      </c>
      <c r="B290" s="1148" t="s">
        <v>3114</v>
      </c>
      <c r="C290" s="1066" t="s">
        <v>3274</v>
      </c>
      <c r="D290" s="1138" t="s">
        <v>3234</v>
      </c>
      <c r="E290" s="708"/>
      <c r="F290" s="890"/>
      <c r="G290" s="531"/>
      <c r="H290" s="531"/>
    </row>
    <row r="291" spans="1:8" ht="15.75">
      <c r="A291" s="757"/>
      <c r="B291" s="793" t="s">
        <v>3300</v>
      </c>
      <c r="C291" s="1065" t="s">
        <v>3275</v>
      </c>
      <c r="D291" s="923"/>
      <c r="E291" s="708"/>
      <c r="F291" s="890"/>
      <c r="G291" s="531"/>
      <c r="H291" s="531"/>
    </row>
    <row r="292" spans="1:8" ht="15.75" customHeight="1">
      <c r="A292" s="757"/>
      <c r="B292" s="1197" t="s">
        <v>3104</v>
      </c>
      <c r="C292" s="961"/>
      <c r="D292" s="923">
        <v>0</v>
      </c>
      <c r="E292" s="708"/>
      <c r="F292" s="890"/>
      <c r="G292" s="531"/>
      <c r="H292" s="531"/>
    </row>
    <row r="293" spans="1:8" ht="15.75">
      <c r="A293" s="757"/>
      <c r="B293" s="793" t="s">
        <v>3105</v>
      </c>
      <c r="C293" s="961"/>
      <c r="D293" s="923">
        <v>0</v>
      </c>
      <c r="E293" s="708"/>
      <c r="F293" s="890"/>
      <c r="G293" s="531"/>
      <c r="H293" s="531"/>
    </row>
    <row r="294" spans="1:8" ht="15.75">
      <c r="A294" s="757"/>
      <c r="B294" s="1114" t="s">
        <v>3116</v>
      </c>
      <c r="C294" s="900" t="s">
        <v>3276</v>
      </c>
      <c r="D294" s="919" t="s">
        <v>3235</v>
      </c>
      <c r="E294" s="708"/>
      <c r="F294" s="890"/>
      <c r="G294" s="531"/>
      <c r="H294" s="531"/>
    </row>
    <row r="295" spans="1:8" ht="15.75">
      <c r="A295" s="757"/>
      <c r="B295" s="1115" t="s">
        <v>3117</v>
      </c>
      <c r="C295" s="961"/>
      <c r="D295" s="923"/>
      <c r="E295" s="708"/>
      <c r="F295" s="890"/>
      <c r="G295" s="531"/>
      <c r="H295" s="531"/>
    </row>
    <row r="296" spans="1:8" ht="15.75">
      <c r="A296" s="757"/>
      <c r="B296" s="892" t="s">
        <v>3118</v>
      </c>
      <c r="C296" s="899" t="s">
        <v>3277</v>
      </c>
      <c r="D296" s="945"/>
      <c r="E296" s="708"/>
      <c r="F296" s="890"/>
      <c r="G296" s="531"/>
      <c r="H296" s="531"/>
    </row>
    <row r="297" spans="1:8" ht="15.75">
      <c r="A297" s="757"/>
      <c r="B297" s="1197" t="s">
        <v>3104</v>
      </c>
      <c r="C297" s="961"/>
      <c r="D297" s="923" t="s">
        <v>2133</v>
      </c>
      <c r="E297" s="708"/>
      <c r="F297" s="890"/>
      <c r="G297" s="531"/>
      <c r="H297" s="531"/>
    </row>
    <row r="298" spans="1:8" ht="15.75">
      <c r="A298" s="757"/>
      <c r="B298" s="793" t="s">
        <v>3105</v>
      </c>
      <c r="C298" s="961"/>
      <c r="D298" s="923" t="s">
        <v>3238</v>
      </c>
      <c r="E298" s="708"/>
      <c r="F298" s="890"/>
      <c r="G298" s="531"/>
      <c r="H298" s="531"/>
    </row>
    <row r="299" spans="1:8" ht="15.75">
      <c r="A299" s="757"/>
      <c r="B299" s="1116" t="s">
        <v>3119</v>
      </c>
      <c r="C299" s="899" t="s">
        <v>3278</v>
      </c>
      <c r="D299" s="923"/>
      <c r="E299" s="708"/>
      <c r="F299" s="890"/>
      <c r="G299" s="531"/>
      <c r="H299" s="531"/>
    </row>
    <row r="300" spans="1:8" ht="15.75">
      <c r="A300" s="757"/>
      <c r="B300" s="1197" t="s">
        <v>3104</v>
      </c>
      <c r="C300" s="961"/>
      <c r="D300" s="1191" t="s">
        <v>2131</v>
      </c>
      <c r="E300" s="708"/>
      <c r="F300" s="890"/>
      <c r="G300" s="531"/>
      <c r="H300" s="531"/>
    </row>
    <row r="301" spans="1:8" ht="31.5">
      <c r="A301" s="757"/>
      <c r="B301" s="1116" t="s">
        <v>3120</v>
      </c>
      <c r="C301" s="899" t="s">
        <v>3279</v>
      </c>
      <c r="D301" s="899">
        <v>0</v>
      </c>
      <c r="E301" s="708"/>
      <c r="F301" s="890"/>
      <c r="G301" s="531"/>
      <c r="H301" s="531"/>
    </row>
    <row r="302" spans="1:8" ht="31.5">
      <c r="A302" s="757"/>
      <c r="B302" s="1113" t="s">
        <v>3121</v>
      </c>
      <c r="C302" s="899" t="s">
        <v>3280</v>
      </c>
      <c r="D302" s="899" t="s">
        <v>3238</v>
      </c>
      <c r="E302" s="708"/>
      <c r="F302" s="890"/>
      <c r="G302" s="531"/>
      <c r="H302" s="531"/>
    </row>
    <row r="303" spans="1:8" ht="15.75">
      <c r="A303" s="757"/>
      <c r="B303" s="1165" t="s">
        <v>3122</v>
      </c>
      <c r="C303" s="899" t="s">
        <v>3281</v>
      </c>
      <c r="D303" s="923" t="s">
        <v>3239</v>
      </c>
      <c r="E303" s="708"/>
      <c r="F303" s="890"/>
      <c r="G303" s="531"/>
      <c r="H303" s="531"/>
    </row>
    <row r="304" spans="1:8" ht="43.5">
      <c r="A304" s="757"/>
      <c r="B304" s="1174" t="s">
        <v>3123</v>
      </c>
      <c r="C304" s="919" t="s">
        <v>3282</v>
      </c>
      <c r="D304" s="1139" t="s">
        <v>3257</v>
      </c>
      <c r="E304" s="708"/>
      <c r="F304" s="890"/>
      <c r="G304" s="531"/>
      <c r="H304" s="531"/>
    </row>
    <row r="305" spans="1:8" ht="15.75">
      <c r="A305" s="757"/>
      <c r="B305" s="816" t="s">
        <v>3124</v>
      </c>
      <c r="C305" s="961"/>
      <c r="D305" s="1140"/>
      <c r="E305" s="708"/>
      <c r="F305" s="890"/>
      <c r="G305" s="531"/>
      <c r="H305" s="531"/>
    </row>
    <row r="306" spans="1:8" ht="15.75">
      <c r="A306" s="757"/>
      <c r="B306" s="816" t="s">
        <v>3125</v>
      </c>
      <c r="C306" s="961"/>
      <c r="D306" s="923"/>
      <c r="E306" s="708"/>
      <c r="F306" s="890"/>
      <c r="G306" s="531"/>
      <c r="H306" s="531"/>
    </row>
    <row r="307" spans="1:8" ht="15.75">
      <c r="A307" s="757"/>
      <c r="B307" s="1197" t="s">
        <v>3126</v>
      </c>
      <c r="C307" s="899" t="s">
        <v>3283</v>
      </c>
      <c r="D307" s="923"/>
      <c r="E307" s="708"/>
      <c r="F307" s="890"/>
      <c r="G307" s="531"/>
      <c r="H307" s="531"/>
    </row>
    <row r="308" spans="1:8" ht="78.75">
      <c r="A308" s="757"/>
      <c r="B308" s="1118" t="s">
        <v>3127</v>
      </c>
      <c r="C308" s="961"/>
      <c r="D308" s="906" t="s">
        <v>2163</v>
      </c>
      <c r="E308" s="708"/>
      <c r="F308" s="890"/>
      <c r="G308" s="531"/>
      <c r="H308" s="531"/>
    </row>
    <row r="309" spans="1:8" ht="15.75">
      <c r="A309" s="757"/>
      <c r="B309" s="1119" t="s">
        <v>2463</v>
      </c>
      <c r="C309" s="828"/>
      <c r="D309" s="872" t="s">
        <v>2466</v>
      </c>
      <c r="E309" s="708"/>
      <c r="F309" s="890"/>
      <c r="G309" s="531"/>
      <c r="H309" s="531"/>
    </row>
    <row r="310" spans="1:8" ht="31.5" customHeight="1">
      <c r="A310" s="757"/>
      <c r="B310" s="1119" t="s">
        <v>3128</v>
      </c>
      <c r="C310" s="1171"/>
      <c r="D310" s="872"/>
      <c r="E310" s="708"/>
      <c r="F310" s="890"/>
      <c r="G310" s="531"/>
      <c r="H310" s="531"/>
    </row>
    <row r="311" spans="1:8" ht="15.75">
      <c r="A311" s="757"/>
      <c r="B311" s="767" t="s">
        <v>3129</v>
      </c>
      <c r="C311" s="924"/>
      <c r="D311" s="872" t="s">
        <v>2465</v>
      </c>
      <c r="E311" s="708"/>
      <c r="F311" s="890"/>
      <c r="G311" s="531"/>
      <c r="H311" s="531"/>
    </row>
    <row r="312" spans="1:8" ht="15.75">
      <c r="A312" s="757"/>
      <c r="B312" s="767" t="s">
        <v>3302</v>
      </c>
      <c r="C312" s="828"/>
      <c r="D312" s="872" t="s">
        <v>2468</v>
      </c>
      <c r="E312" s="708"/>
      <c r="F312" s="890"/>
      <c r="G312" s="531"/>
      <c r="H312" s="531"/>
    </row>
    <row r="313" spans="1:8" ht="15.75">
      <c r="A313" s="757"/>
      <c r="B313" s="767" t="s">
        <v>3301</v>
      </c>
      <c r="C313" s="828"/>
      <c r="D313" s="872" t="s">
        <v>2469</v>
      </c>
      <c r="E313" s="708"/>
      <c r="F313" s="890"/>
      <c r="G313" s="531"/>
      <c r="H313" s="531"/>
    </row>
    <row r="314" spans="1:8" ht="31.5">
      <c r="A314" s="757"/>
      <c r="B314" s="1119" t="s">
        <v>3132</v>
      </c>
      <c r="C314" s="828"/>
      <c r="D314" s="949" t="s">
        <v>2472</v>
      </c>
      <c r="E314" s="708"/>
      <c r="F314" s="890"/>
      <c r="G314" s="531"/>
      <c r="H314" s="531"/>
    </row>
    <row r="315" spans="1:8" ht="15.75">
      <c r="A315" s="757"/>
      <c r="B315" s="1119" t="s">
        <v>3133</v>
      </c>
      <c r="C315" s="828"/>
      <c r="D315" s="872" t="s">
        <v>2474</v>
      </c>
      <c r="E315" s="708"/>
      <c r="F315" s="890"/>
      <c r="G315" s="531"/>
      <c r="H315" s="531"/>
    </row>
    <row r="316" spans="1:8" ht="31.5">
      <c r="A316" s="757"/>
      <c r="B316" s="1175" t="s">
        <v>2464</v>
      </c>
      <c r="C316" s="828"/>
      <c r="D316" s="948" t="s">
        <v>3240</v>
      </c>
      <c r="E316" s="708"/>
      <c r="F316" s="890"/>
      <c r="G316" s="531"/>
      <c r="H316" s="531"/>
    </row>
    <row r="317" spans="1:8" ht="31.5">
      <c r="A317" s="757"/>
      <c r="B317" s="1175" t="s">
        <v>3134</v>
      </c>
      <c r="C317" s="828"/>
      <c r="D317" s="948" t="s">
        <v>3241</v>
      </c>
      <c r="E317" s="708"/>
      <c r="F317" s="890"/>
      <c r="G317" s="531"/>
      <c r="H317" s="531"/>
    </row>
    <row r="318" spans="1:8" ht="47.25">
      <c r="A318" s="757"/>
      <c r="B318" s="1119" t="s">
        <v>3135</v>
      </c>
      <c r="C318" s="828"/>
      <c r="D318" s="948" t="s">
        <v>3242</v>
      </c>
      <c r="E318" s="708"/>
      <c r="F318" s="890"/>
      <c r="G318" s="531"/>
      <c r="H318" s="531"/>
    </row>
    <row r="319" spans="1:8" ht="47.25">
      <c r="A319" s="757"/>
      <c r="B319" s="1119" t="s">
        <v>3136</v>
      </c>
      <c r="C319" s="828"/>
      <c r="D319" s="1176" t="s">
        <v>3243</v>
      </c>
      <c r="E319" s="708"/>
      <c r="F319" s="890"/>
      <c r="G319" s="531"/>
      <c r="H319" s="531"/>
    </row>
    <row r="320" spans="1:8" ht="31.5">
      <c r="A320" s="757"/>
      <c r="B320" s="1119" t="s">
        <v>3137</v>
      </c>
      <c r="C320" s="828"/>
      <c r="D320" s="948" t="s">
        <v>2929</v>
      </c>
      <c r="E320" s="708"/>
      <c r="F320" s="890"/>
      <c r="G320" s="531"/>
      <c r="H320" s="531"/>
    </row>
    <row r="321" spans="1:8" ht="31.5">
      <c r="A321" s="757"/>
      <c r="B321" s="1119" t="s">
        <v>3138</v>
      </c>
      <c r="C321" s="828"/>
      <c r="D321" s="948" t="s">
        <v>3244</v>
      </c>
      <c r="E321" s="708"/>
      <c r="F321" s="890"/>
      <c r="G321" s="531"/>
      <c r="H321" s="531"/>
    </row>
    <row r="322" spans="1:8" ht="15.75">
      <c r="A322" s="757"/>
      <c r="B322" s="805" t="s">
        <v>3139</v>
      </c>
      <c r="C322" s="899" t="s">
        <v>3284</v>
      </c>
      <c r="D322" s="1141"/>
      <c r="E322" s="708"/>
      <c r="F322" s="890"/>
      <c r="G322" s="531"/>
      <c r="H322" s="531"/>
    </row>
    <row r="323" spans="1:8" ht="47.25">
      <c r="A323" s="757"/>
      <c r="B323" s="1119" t="s">
        <v>3140</v>
      </c>
      <c r="C323" s="828"/>
      <c r="D323" s="1142"/>
      <c r="E323" s="708"/>
      <c r="F323" s="890"/>
      <c r="G323" s="531"/>
      <c r="H323" s="531"/>
    </row>
    <row r="324" spans="1:8" ht="15.75">
      <c r="A324" s="757"/>
      <c r="B324" s="1122" t="s">
        <v>3142</v>
      </c>
      <c r="C324" s="899"/>
      <c r="D324" s="872" t="s">
        <v>2488</v>
      </c>
      <c r="E324" s="708"/>
      <c r="F324" s="890"/>
      <c r="G324" s="531"/>
      <c r="H324" s="531"/>
    </row>
    <row r="325" spans="1:8" ht="15.75">
      <c r="A325" s="757"/>
      <c r="B325" s="1122" t="s">
        <v>3143</v>
      </c>
      <c r="C325" s="782"/>
      <c r="D325" s="872" t="s">
        <v>2490</v>
      </c>
      <c r="E325" s="708"/>
      <c r="F325" s="890"/>
      <c r="G325" s="531"/>
      <c r="H325" s="531"/>
    </row>
    <row r="326" spans="1:8" ht="33" customHeight="1">
      <c r="A326" s="757"/>
      <c r="B326" s="1119" t="s">
        <v>3144</v>
      </c>
      <c r="C326" s="828"/>
      <c r="D326" s="1141"/>
      <c r="E326" s="708"/>
      <c r="F326" s="890"/>
      <c r="G326" s="531"/>
      <c r="H326" s="531"/>
    </row>
    <row r="327" spans="1:8" ht="15.75">
      <c r="A327" s="757"/>
      <c r="B327" s="1123" t="s">
        <v>3145</v>
      </c>
      <c r="C327" s="828"/>
      <c r="D327" s="872" t="s">
        <v>2493</v>
      </c>
      <c r="E327" s="708"/>
      <c r="F327" s="890"/>
      <c r="G327" s="531"/>
      <c r="H327" s="531"/>
    </row>
    <row r="328" spans="1:8" ht="15.75">
      <c r="A328" s="757"/>
      <c r="B328" s="1123" t="s">
        <v>3146</v>
      </c>
      <c r="C328" s="828"/>
      <c r="D328" s="872" t="s">
        <v>2494</v>
      </c>
      <c r="E328" s="708"/>
      <c r="F328" s="890"/>
      <c r="G328" s="531"/>
      <c r="H328" s="531"/>
    </row>
    <row r="329" spans="1:8" ht="15.75">
      <c r="A329" s="757"/>
      <c r="B329" s="1119" t="s">
        <v>3147</v>
      </c>
      <c r="C329" s="828"/>
      <c r="D329" s="872" t="s">
        <v>3245</v>
      </c>
      <c r="E329" s="708"/>
      <c r="F329" s="890"/>
      <c r="G329" s="531"/>
      <c r="H329" s="531"/>
    </row>
    <row r="330" spans="1:8" ht="15.75">
      <c r="A330" s="757"/>
      <c r="B330" s="1119" t="s">
        <v>2684</v>
      </c>
      <c r="C330" s="828"/>
      <c r="D330" s="872" t="s">
        <v>2166</v>
      </c>
      <c r="E330" s="708"/>
      <c r="F330" s="890"/>
      <c r="G330" s="531"/>
      <c r="H330" s="531"/>
    </row>
    <row r="331" spans="1:8" ht="15.75">
      <c r="A331" s="757"/>
      <c r="B331" s="1119" t="s">
        <v>3148</v>
      </c>
      <c r="C331" s="782"/>
      <c r="D331" s="872" t="s">
        <v>2167</v>
      </c>
      <c r="E331" s="708"/>
      <c r="F331" s="890"/>
      <c r="G331" s="531"/>
      <c r="H331" s="531"/>
    </row>
    <row r="332" spans="1:8" ht="31.5">
      <c r="A332" s="757"/>
      <c r="B332" s="1119" t="s">
        <v>3149</v>
      </c>
      <c r="C332" s="828"/>
      <c r="D332" s="949" t="s">
        <v>2499</v>
      </c>
      <c r="E332" s="708"/>
      <c r="F332" s="890"/>
      <c r="G332" s="531"/>
      <c r="H332" s="531"/>
    </row>
    <row r="333" spans="1:8" ht="15.75">
      <c r="A333" s="757"/>
      <c r="B333" s="1119" t="s">
        <v>3150</v>
      </c>
      <c r="C333" s="828"/>
      <c r="D333" s="872" t="s">
        <v>3246</v>
      </c>
      <c r="E333" s="708"/>
      <c r="F333" s="890"/>
      <c r="G333" s="531"/>
      <c r="H333" s="531"/>
    </row>
    <row r="334" spans="1:8" ht="15.75">
      <c r="A334" s="757"/>
      <c r="B334" s="793" t="s">
        <v>3151</v>
      </c>
      <c r="C334" s="899" t="s">
        <v>3285</v>
      </c>
      <c r="D334" s="1141"/>
      <c r="E334" s="708"/>
      <c r="F334" s="890"/>
      <c r="G334" s="531"/>
      <c r="H334" s="531"/>
    </row>
    <row r="335" spans="1:8" ht="15.75">
      <c r="A335" s="757"/>
      <c r="B335" s="1119" t="s">
        <v>3152</v>
      </c>
      <c r="C335" s="828"/>
      <c r="D335" s="1141"/>
      <c r="E335" s="708"/>
      <c r="F335" s="890"/>
      <c r="G335" s="531"/>
      <c r="H335" s="531"/>
    </row>
    <row r="336" spans="1:8" ht="15.75">
      <c r="A336" s="757"/>
      <c r="B336" s="1124" t="s">
        <v>3153</v>
      </c>
      <c r="C336" s="924"/>
      <c r="D336" s="872" t="s">
        <v>2501</v>
      </c>
      <c r="E336" s="708"/>
      <c r="F336" s="890"/>
      <c r="G336" s="531"/>
      <c r="H336" s="531"/>
    </row>
    <row r="337" spans="1:8" ht="15.75">
      <c r="A337" s="757"/>
      <c r="B337" s="1124" t="s">
        <v>3154</v>
      </c>
      <c r="C337" s="828"/>
      <c r="D337" s="872" t="s">
        <v>2503</v>
      </c>
      <c r="E337" s="708"/>
      <c r="F337" s="890"/>
      <c r="G337" s="531"/>
      <c r="H337" s="531"/>
    </row>
    <row r="338" spans="1:8" ht="15.75">
      <c r="A338" s="757"/>
      <c r="B338" s="793" t="s">
        <v>3155</v>
      </c>
      <c r="C338" s="828"/>
      <c r="D338" s="1141"/>
      <c r="E338" s="708"/>
      <c r="F338" s="890"/>
      <c r="G338" s="531"/>
      <c r="H338" s="531"/>
    </row>
    <row r="339" spans="1:8" ht="15.75">
      <c r="A339" s="757"/>
      <c r="B339" s="1125" t="s">
        <v>3156</v>
      </c>
      <c r="C339" s="828"/>
      <c r="D339" s="872" t="s">
        <v>2505</v>
      </c>
      <c r="E339" s="708"/>
      <c r="F339" s="890"/>
      <c r="G339" s="531"/>
      <c r="H339" s="531"/>
    </row>
    <row r="340" spans="1:8" ht="15.75">
      <c r="A340" s="1158">
        <v>413</v>
      </c>
      <c r="B340" s="1124" t="s">
        <v>3157</v>
      </c>
      <c r="C340" s="828"/>
      <c r="D340" s="872" t="s">
        <v>2506</v>
      </c>
      <c r="E340" s="708"/>
      <c r="F340" s="890"/>
      <c r="G340" s="531"/>
      <c r="H340" s="531"/>
    </row>
    <row r="341" spans="1:8" ht="15.75">
      <c r="A341" s="757"/>
      <c r="B341" s="793" t="s">
        <v>3158</v>
      </c>
      <c r="C341" s="828"/>
      <c r="D341" s="1141"/>
      <c r="E341" s="708"/>
      <c r="F341" s="890"/>
      <c r="G341" s="531"/>
      <c r="H341" s="531"/>
    </row>
    <row r="342" spans="1:8" ht="15.75">
      <c r="A342" s="757"/>
      <c r="B342" s="1124" t="s">
        <v>3159</v>
      </c>
      <c r="C342" s="828"/>
      <c r="D342" s="872" t="s">
        <v>2168</v>
      </c>
      <c r="E342" s="708"/>
      <c r="F342" s="890"/>
      <c r="G342" s="531"/>
      <c r="H342" s="531"/>
    </row>
    <row r="343" spans="1:8" ht="15.75">
      <c r="A343" s="757"/>
      <c r="B343" s="1124" t="s">
        <v>3160</v>
      </c>
      <c r="C343" s="828"/>
      <c r="D343" s="872" t="s">
        <v>2176</v>
      </c>
      <c r="E343" s="708"/>
      <c r="F343" s="890"/>
      <c r="G343" s="531"/>
      <c r="H343" s="531"/>
    </row>
    <row r="344" spans="1:8" ht="31.5">
      <c r="A344" s="757"/>
      <c r="B344" s="1119" t="s">
        <v>3161</v>
      </c>
      <c r="C344" s="828"/>
      <c r="D344" s="872" t="s">
        <v>2510</v>
      </c>
      <c r="E344" s="708"/>
      <c r="F344" s="890"/>
      <c r="G344" s="531"/>
      <c r="H344" s="531"/>
    </row>
    <row r="345" spans="1:8" ht="15.75">
      <c r="A345" s="757"/>
      <c r="B345" s="1119" t="s">
        <v>3162</v>
      </c>
      <c r="C345" s="828"/>
      <c r="D345" s="872" t="s">
        <v>2177</v>
      </c>
      <c r="E345" s="708"/>
      <c r="F345" s="890"/>
      <c r="G345" s="531"/>
      <c r="H345" s="531"/>
    </row>
    <row r="346" spans="1:8" ht="15.75">
      <c r="A346" s="757"/>
      <c r="B346" s="793" t="s">
        <v>3163</v>
      </c>
      <c r="C346" s="899" t="s">
        <v>3286</v>
      </c>
      <c r="D346" s="872" t="s">
        <v>2180</v>
      </c>
      <c r="E346" s="708"/>
      <c r="F346" s="890"/>
      <c r="G346" s="531"/>
      <c r="H346" s="531"/>
    </row>
    <row r="347" spans="1:8" ht="15.75">
      <c r="A347" s="757"/>
      <c r="B347" s="793" t="s">
        <v>3164</v>
      </c>
      <c r="C347" s="899" t="s">
        <v>3287</v>
      </c>
      <c r="D347" s="1141"/>
      <c r="E347" s="708"/>
      <c r="F347" s="890"/>
      <c r="G347" s="531"/>
      <c r="H347" s="531"/>
    </row>
    <row r="348" spans="1:8" ht="47.25">
      <c r="A348" s="757"/>
      <c r="B348" s="1119" t="s">
        <v>3165</v>
      </c>
      <c r="C348" s="924"/>
      <c r="D348" s="949" t="s">
        <v>3247</v>
      </c>
      <c r="E348" s="708"/>
      <c r="F348" s="890"/>
      <c r="G348" s="531"/>
      <c r="H348" s="531"/>
    </row>
    <row r="349" spans="1:8" ht="14.25" customHeight="1">
      <c r="A349" s="757"/>
      <c r="B349" s="1119" t="s">
        <v>3166</v>
      </c>
      <c r="C349" s="924"/>
      <c r="D349" s="899" t="s">
        <v>3248</v>
      </c>
      <c r="E349" s="708"/>
      <c r="F349" s="890"/>
      <c r="G349" s="531"/>
      <c r="H349" s="531"/>
    </row>
    <row r="350" spans="1:8" ht="47.25">
      <c r="A350" s="757"/>
      <c r="B350" s="1119" t="s">
        <v>3167</v>
      </c>
      <c r="C350" s="828"/>
      <c r="D350" s="899" t="s">
        <v>3247</v>
      </c>
      <c r="E350" s="708"/>
      <c r="F350" s="890"/>
      <c r="G350" s="531"/>
      <c r="H350" s="531"/>
    </row>
    <row r="351" spans="1:8" ht="47.25">
      <c r="A351" s="757"/>
      <c r="B351" s="1119" t="s">
        <v>3168</v>
      </c>
      <c r="C351" s="828"/>
      <c r="D351" s="899" t="s">
        <v>3248</v>
      </c>
      <c r="E351" s="708"/>
      <c r="F351" s="890"/>
      <c r="G351" s="531"/>
      <c r="H351" s="531"/>
    </row>
    <row r="352" spans="1:8" ht="15.75">
      <c r="A352" s="757"/>
      <c r="B352" s="1177"/>
      <c r="C352" s="1172"/>
      <c r="D352" s="1143"/>
      <c r="E352" s="708"/>
      <c r="F352" s="890"/>
      <c r="G352" s="531"/>
      <c r="H352" s="531"/>
    </row>
    <row r="353" spans="1:8" ht="15.75">
      <c r="A353" s="757"/>
      <c r="B353" s="805" t="s">
        <v>3169</v>
      </c>
      <c r="C353" s="828"/>
      <c r="D353" s="1141"/>
      <c r="E353" s="708"/>
      <c r="F353" s="890"/>
      <c r="G353" s="531"/>
      <c r="H353" s="531"/>
    </row>
    <row r="354" spans="1:8" ht="31.5">
      <c r="A354" s="757"/>
      <c r="B354" s="793" t="s">
        <v>3170</v>
      </c>
      <c r="C354" s="899" t="s">
        <v>3288</v>
      </c>
      <c r="D354" s="872" t="s">
        <v>2518</v>
      </c>
      <c r="E354" s="708"/>
      <c r="F354" s="890"/>
      <c r="G354" s="531"/>
      <c r="H354" s="531"/>
    </row>
    <row r="355" spans="1:8" ht="15.75">
      <c r="A355" s="757"/>
      <c r="B355" s="793" t="s">
        <v>3171</v>
      </c>
      <c r="C355" s="899" t="s">
        <v>3289</v>
      </c>
      <c r="D355" s="1141"/>
      <c r="E355" s="708"/>
      <c r="F355" s="890"/>
      <c r="G355" s="531"/>
      <c r="H355" s="531"/>
    </row>
    <row r="356" spans="1:8" ht="78.75">
      <c r="A356" s="757"/>
      <c r="B356" s="1119" t="s">
        <v>3172</v>
      </c>
      <c r="C356" s="924"/>
      <c r="D356" s="949" t="s">
        <v>2521</v>
      </c>
      <c r="E356" s="708"/>
      <c r="F356" s="890"/>
      <c r="G356" s="531"/>
      <c r="H356" s="531"/>
    </row>
    <row r="357" spans="1:8" ht="15.75">
      <c r="A357" s="757"/>
      <c r="B357" s="1119" t="s">
        <v>3173</v>
      </c>
      <c r="C357" s="828"/>
      <c r="D357" s="872" t="s">
        <v>2523</v>
      </c>
      <c r="E357" s="708"/>
      <c r="F357" s="890"/>
      <c r="G357" s="531"/>
      <c r="H357" s="531"/>
    </row>
    <row r="358" spans="1:8" ht="15.75">
      <c r="A358" s="757"/>
      <c r="B358" s="1119" t="s">
        <v>3128</v>
      </c>
      <c r="C358" s="828"/>
      <c r="D358" s="1141"/>
      <c r="E358" s="708"/>
      <c r="F358" s="890"/>
      <c r="G358" s="531"/>
      <c r="H358" s="531"/>
    </row>
    <row r="359" spans="1:8" ht="15.75">
      <c r="A359" s="757"/>
      <c r="B359" s="767" t="s">
        <v>3129</v>
      </c>
      <c r="C359" s="828"/>
      <c r="D359" s="872" t="s">
        <v>2465</v>
      </c>
      <c r="E359" s="708"/>
      <c r="F359" s="890"/>
      <c r="G359" s="531"/>
      <c r="H359" s="531"/>
    </row>
    <row r="360" spans="1:8" ht="15.75">
      <c r="A360" s="757"/>
      <c r="B360" s="767" t="s">
        <v>3130</v>
      </c>
      <c r="C360" s="828"/>
      <c r="D360" s="872" t="s">
        <v>2468</v>
      </c>
      <c r="E360" s="708"/>
      <c r="F360" s="890"/>
      <c r="G360" s="531"/>
      <c r="H360" s="531"/>
    </row>
    <row r="361" spans="1:8" ht="15.75">
      <c r="A361" s="757"/>
      <c r="B361" s="767" t="s">
        <v>3303</v>
      </c>
      <c r="C361" s="828"/>
      <c r="D361" s="872" t="s">
        <v>2469</v>
      </c>
      <c r="E361" s="708"/>
      <c r="F361" s="890"/>
      <c r="G361" s="531"/>
      <c r="H361" s="531"/>
    </row>
    <row r="362" spans="1:8" ht="31.5">
      <c r="A362" s="757"/>
      <c r="B362" s="1119" t="s">
        <v>2690</v>
      </c>
      <c r="C362" s="828"/>
      <c r="D362" s="949" t="s">
        <v>2472</v>
      </c>
      <c r="E362" s="708"/>
      <c r="F362" s="890"/>
      <c r="G362" s="531"/>
      <c r="H362" s="531"/>
    </row>
    <row r="363" spans="1:8" ht="15.75">
      <c r="A363" s="757"/>
      <c r="B363" s="1119" t="s">
        <v>3133</v>
      </c>
      <c r="C363" s="828"/>
      <c r="D363" s="872" t="s">
        <v>2474</v>
      </c>
      <c r="E363" s="708"/>
      <c r="F363" s="890"/>
      <c r="G363" s="531"/>
      <c r="H363" s="531"/>
    </row>
    <row r="364" spans="1:8" ht="15.75">
      <c r="A364" s="757"/>
      <c r="B364" s="1119" t="s">
        <v>2464</v>
      </c>
      <c r="C364" s="828"/>
      <c r="D364" s="872" t="s">
        <v>2475</v>
      </c>
      <c r="E364" s="708"/>
      <c r="F364" s="890"/>
      <c r="G364" s="531"/>
      <c r="H364" s="531"/>
    </row>
    <row r="365" spans="1:8" ht="31.5">
      <c r="A365" s="757"/>
      <c r="B365" s="1175" t="s">
        <v>3175</v>
      </c>
      <c r="C365" s="828"/>
      <c r="D365" s="948" t="s">
        <v>3249</v>
      </c>
      <c r="E365" s="708"/>
      <c r="F365" s="890"/>
      <c r="G365" s="531"/>
      <c r="H365" s="531"/>
    </row>
    <row r="366" spans="1:8" ht="48.75" customHeight="1">
      <c r="A366" s="757"/>
      <c r="B366" s="1119" t="s">
        <v>3176</v>
      </c>
      <c r="C366" s="828"/>
      <c r="D366" s="1176" t="s">
        <v>3250</v>
      </c>
      <c r="E366" s="708"/>
      <c r="F366" s="890"/>
      <c r="G366" s="531"/>
      <c r="H366" s="531"/>
    </row>
    <row r="367" spans="1:8" ht="47.25">
      <c r="A367" s="757"/>
      <c r="B367" s="1119" t="s">
        <v>3177</v>
      </c>
      <c r="C367" s="828"/>
      <c r="D367" s="948" t="s">
        <v>3251</v>
      </c>
      <c r="E367" s="708"/>
      <c r="F367" s="890"/>
      <c r="G367" s="531"/>
      <c r="H367" s="531"/>
    </row>
    <row r="368" spans="1:8" ht="31.5">
      <c r="A368" s="757"/>
      <c r="B368" s="1119" t="s">
        <v>3137</v>
      </c>
      <c r="C368" s="828"/>
      <c r="D368" s="948" t="s">
        <v>2483</v>
      </c>
      <c r="E368" s="708"/>
      <c r="F368" s="890"/>
      <c r="G368" s="531"/>
      <c r="H368" s="531"/>
    </row>
    <row r="369" spans="1:8" ht="31.5">
      <c r="A369" s="757"/>
      <c r="B369" s="1126" t="s">
        <v>3178</v>
      </c>
      <c r="C369" s="1172"/>
      <c r="D369" s="950" t="s">
        <v>2485</v>
      </c>
      <c r="E369" s="708"/>
      <c r="F369" s="890"/>
      <c r="G369" s="531"/>
      <c r="H369" s="531"/>
    </row>
    <row r="370" spans="1:8" ht="15.75">
      <c r="A370" s="757"/>
      <c r="B370" s="805" t="s">
        <v>3179</v>
      </c>
      <c r="C370" s="899" t="s">
        <v>3290</v>
      </c>
      <c r="D370" s="1144"/>
      <c r="E370" s="708"/>
      <c r="F370" s="890"/>
      <c r="G370" s="531"/>
      <c r="H370" s="531"/>
    </row>
    <row r="371" spans="1:8" ht="47.25">
      <c r="A371" s="757"/>
      <c r="B371" s="1119" t="s">
        <v>3180</v>
      </c>
      <c r="C371" s="828"/>
      <c r="D371" s="1144"/>
      <c r="E371" s="708"/>
      <c r="F371" s="890"/>
      <c r="G371" s="531"/>
      <c r="H371" s="531"/>
    </row>
    <row r="372" spans="1:8" ht="15.75">
      <c r="A372" s="757"/>
      <c r="B372" s="1123" t="s">
        <v>3182</v>
      </c>
      <c r="C372" s="828"/>
      <c r="D372" s="872" t="s">
        <v>2488</v>
      </c>
      <c r="E372" s="708"/>
      <c r="F372" s="890"/>
      <c r="G372" s="531"/>
      <c r="H372" s="531"/>
    </row>
    <row r="373" spans="1:8" ht="15.75">
      <c r="A373" s="757"/>
      <c r="B373" s="1123" t="s">
        <v>3183</v>
      </c>
      <c r="C373" s="828"/>
      <c r="D373" s="872" t="s">
        <v>2490</v>
      </c>
      <c r="E373" s="708"/>
      <c r="F373" s="890"/>
      <c r="G373" s="531"/>
      <c r="H373" s="531"/>
    </row>
    <row r="374" spans="1:8" ht="47.25">
      <c r="A374" s="757"/>
      <c r="B374" s="1119" t="s">
        <v>3184</v>
      </c>
      <c r="C374" s="828"/>
      <c r="D374" s="1144"/>
      <c r="E374" s="708"/>
      <c r="F374" s="890"/>
      <c r="G374" s="531"/>
      <c r="H374" s="531"/>
    </row>
    <row r="375" spans="1:8" ht="15.75">
      <c r="A375" s="757"/>
      <c r="B375" s="1123" t="s">
        <v>3185</v>
      </c>
      <c r="C375" s="828"/>
      <c r="D375" s="872" t="s">
        <v>2493</v>
      </c>
      <c r="E375" s="708"/>
      <c r="F375" s="890"/>
      <c r="G375" s="531"/>
      <c r="H375" s="531"/>
    </row>
    <row r="376" spans="1:8" ht="15.75">
      <c r="A376" s="757"/>
      <c r="B376" s="1128" t="s">
        <v>3186</v>
      </c>
      <c r="C376" s="828"/>
      <c r="D376" s="872" t="s">
        <v>2494</v>
      </c>
      <c r="E376" s="708"/>
      <c r="F376" s="890"/>
      <c r="G376" s="531"/>
      <c r="H376" s="531"/>
    </row>
    <row r="377" spans="1:8" ht="15.75">
      <c r="A377" s="757"/>
      <c r="B377" s="1119" t="s">
        <v>3187</v>
      </c>
      <c r="C377" s="828"/>
      <c r="D377" s="872" t="s">
        <v>2424</v>
      </c>
      <c r="E377" s="708"/>
      <c r="F377" s="890"/>
      <c r="G377" s="531"/>
      <c r="H377" s="531"/>
    </row>
    <row r="378" spans="1:8" ht="15.75">
      <c r="A378" s="757"/>
      <c r="B378" s="1119" t="s">
        <v>2699</v>
      </c>
      <c r="C378" s="828"/>
      <c r="D378" s="872" t="s">
        <v>2166</v>
      </c>
      <c r="E378" s="708"/>
      <c r="F378" s="890"/>
      <c r="G378" s="531"/>
      <c r="H378" s="531"/>
    </row>
    <row r="379" spans="1:8" ht="15.75">
      <c r="A379" s="757"/>
      <c r="B379" s="1119" t="s">
        <v>3148</v>
      </c>
      <c r="C379" s="828"/>
      <c r="D379" s="872" t="s">
        <v>2167</v>
      </c>
      <c r="E379" s="708"/>
      <c r="F379" s="890"/>
      <c r="G379" s="531"/>
      <c r="H379" s="531"/>
    </row>
    <row r="380" spans="1:8" ht="31.5">
      <c r="A380" s="757"/>
      <c r="B380" s="1119" t="s">
        <v>3149</v>
      </c>
      <c r="C380" s="828"/>
      <c r="D380" s="949" t="s">
        <v>2499</v>
      </c>
      <c r="E380" s="708"/>
      <c r="F380" s="890"/>
      <c r="G380" s="531"/>
      <c r="H380" s="531"/>
    </row>
    <row r="381" spans="1:8" ht="15.75">
      <c r="A381" s="757"/>
      <c r="B381" s="1119" t="s">
        <v>3150</v>
      </c>
      <c r="C381" s="828"/>
      <c r="D381" s="872" t="s">
        <v>3246</v>
      </c>
      <c r="E381" s="708"/>
      <c r="F381" s="890"/>
      <c r="G381" s="531"/>
      <c r="H381" s="531"/>
    </row>
    <row r="382" spans="1:8" ht="15.75">
      <c r="A382" s="757"/>
      <c r="B382" s="793" t="s">
        <v>3188</v>
      </c>
      <c r="C382" s="899" t="s">
        <v>3291</v>
      </c>
      <c r="D382" s="1144"/>
      <c r="E382" s="708"/>
      <c r="F382" s="890"/>
      <c r="G382" s="531"/>
      <c r="H382" s="531"/>
    </row>
    <row r="383" spans="1:8" ht="15.75">
      <c r="A383" s="757"/>
      <c r="B383" s="793" t="s">
        <v>3189</v>
      </c>
      <c r="C383" s="828"/>
      <c r="D383" s="1144"/>
      <c r="E383" s="708"/>
      <c r="F383" s="890"/>
      <c r="G383" s="531"/>
      <c r="H383" s="531"/>
    </row>
    <row r="384" spans="1:8" ht="15.75">
      <c r="A384" s="757"/>
      <c r="B384" s="1123" t="s">
        <v>3190</v>
      </c>
      <c r="C384" s="828"/>
      <c r="D384" s="872" t="s">
        <v>2501</v>
      </c>
      <c r="E384" s="708"/>
      <c r="F384" s="890"/>
      <c r="G384" s="531"/>
      <c r="H384" s="531"/>
    </row>
    <row r="385" spans="1:8" ht="15.75">
      <c r="A385" s="757"/>
      <c r="B385" s="1123" t="s">
        <v>3191</v>
      </c>
      <c r="C385" s="828"/>
      <c r="D385" s="872" t="s">
        <v>2536</v>
      </c>
      <c r="E385" s="708"/>
      <c r="F385" s="890"/>
      <c r="G385" s="531"/>
      <c r="H385" s="531"/>
    </row>
    <row r="386" spans="1:8" ht="15.75">
      <c r="A386" s="757"/>
      <c r="B386" s="1197" t="s">
        <v>2275</v>
      </c>
      <c r="C386" s="828"/>
      <c r="D386" s="1141"/>
      <c r="E386" s="708"/>
      <c r="F386" s="890"/>
      <c r="G386" s="531"/>
      <c r="H386" s="531"/>
    </row>
    <row r="387" spans="1:8" ht="15.75">
      <c r="A387" s="757"/>
      <c r="B387" s="1123" t="s">
        <v>3192</v>
      </c>
      <c r="C387" s="828"/>
      <c r="D387" s="872" t="s">
        <v>2505</v>
      </c>
      <c r="E387" s="708"/>
      <c r="F387" s="890"/>
      <c r="G387" s="531"/>
      <c r="H387" s="531"/>
    </row>
    <row r="388" spans="1:8" ht="15.75">
      <c r="A388" s="757"/>
      <c r="B388" s="1123" t="s">
        <v>3193</v>
      </c>
      <c r="C388" s="828"/>
      <c r="D388" s="872" t="s">
        <v>2537</v>
      </c>
      <c r="E388" s="708"/>
      <c r="F388" s="890"/>
      <c r="G388" s="531"/>
      <c r="H388" s="531"/>
    </row>
    <row r="389" spans="1:8" ht="15.75">
      <c r="A389" s="757"/>
      <c r="B389" s="793" t="s">
        <v>3194</v>
      </c>
      <c r="C389" s="828"/>
      <c r="D389" s="1141"/>
      <c r="E389" s="708"/>
      <c r="F389" s="890"/>
      <c r="G389" s="531"/>
      <c r="H389" s="531"/>
    </row>
    <row r="390" spans="1:8" ht="15.75">
      <c r="A390" s="757"/>
      <c r="B390" s="1123" t="s">
        <v>3195</v>
      </c>
      <c r="C390" s="828"/>
      <c r="D390" s="872" t="s">
        <v>2168</v>
      </c>
      <c r="E390" s="708"/>
      <c r="F390" s="890"/>
      <c r="G390" s="531"/>
      <c r="H390" s="531"/>
    </row>
    <row r="391" spans="1:8" ht="15.75">
      <c r="A391" s="757"/>
      <c r="B391" s="1123" t="s">
        <v>3196</v>
      </c>
      <c r="C391" s="828"/>
      <c r="D391" s="872" t="s">
        <v>2176</v>
      </c>
      <c r="E391" s="708"/>
      <c r="F391" s="890"/>
      <c r="G391" s="531"/>
      <c r="H391" s="531"/>
    </row>
    <row r="392" spans="1:8" ht="31.5">
      <c r="A392" s="757"/>
      <c r="B392" s="1119" t="s">
        <v>3161</v>
      </c>
      <c r="C392" s="828"/>
      <c r="D392" s="1144"/>
      <c r="E392" s="708"/>
      <c r="F392" s="890"/>
      <c r="G392" s="531"/>
      <c r="H392" s="531"/>
    </row>
    <row r="393" spans="1:8" ht="15.75">
      <c r="A393" s="757"/>
      <c r="B393" s="1123" t="s">
        <v>3197</v>
      </c>
      <c r="C393" s="828"/>
      <c r="D393" s="872" t="s">
        <v>2510</v>
      </c>
      <c r="E393" s="708"/>
      <c r="F393" s="890"/>
      <c r="G393" s="531"/>
      <c r="H393" s="531"/>
    </row>
    <row r="394" spans="1:8" ht="15.75">
      <c r="A394" s="757"/>
      <c r="B394" s="1123" t="s">
        <v>3198</v>
      </c>
      <c r="C394" s="828"/>
      <c r="D394" s="872" t="s">
        <v>2544</v>
      </c>
      <c r="E394" s="708"/>
      <c r="F394" s="890"/>
      <c r="G394" s="531"/>
      <c r="H394" s="531"/>
    </row>
    <row r="395" spans="1:8" ht="47.25">
      <c r="A395" s="757"/>
      <c r="B395" s="793" t="s">
        <v>3199</v>
      </c>
      <c r="C395" s="899" t="s">
        <v>3292</v>
      </c>
      <c r="D395" s="949" t="s">
        <v>2546</v>
      </c>
      <c r="E395" s="708"/>
      <c r="F395" s="890"/>
      <c r="G395" s="531"/>
      <c r="H395" s="531"/>
    </row>
    <row r="396" spans="1:8" ht="15.75">
      <c r="A396" s="757"/>
      <c r="B396" s="793" t="s">
        <v>3200</v>
      </c>
      <c r="C396" s="899" t="s">
        <v>3293</v>
      </c>
      <c r="D396" s="1144"/>
      <c r="E396" s="708"/>
      <c r="F396" s="890"/>
      <c r="G396" s="531"/>
      <c r="H396" s="531"/>
    </row>
    <row r="397" spans="1:8" ht="47.25">
      <c r="A397" s="757"/>
      <c r="B397" s="1119" t="s">
        <v>3201</v>
      </c>
      <c r="C397" s="828"/>
      <c r="D397" s="1144"/>
      <c r="E397" s="708"/>
      <c r="F397" s="890"/>
      <c r="G397" s="531"/>
      <c r="H397" s="531"/>
    </row>
    <row r="398" spans="1:8" ht="15.75">
      <c r="A398" s="757"/>
      <c r="B398" s="1123" t="s">
        <v>3202</v>
      </c>
      <c r="C398" s="828"/>
      <c r="D398" s="1145" t="s">
        <v>2634</v>
      </c>
      <c r="E398" s="708"/>
      <c r="F398" s="890"/>
      <c r="G398" s="531"/>
      <c r="H398" s="531"/>
    </row>
    <row r="399" spans="1:8" ht="47.25">
      <c r="A399" s="757"/>
      <c r="B399" s="1178" t="s">
        <v>3203</v>
      </c>
      <c r="C399" s="828"/>
      <c r="D399" s="1176" t="s">
        <v>3252</v>
      </c>
      <c r="E399" s="708"/>
      <c r="F399" s="890"/>
      <c r="G399" s="531"/>
      <c r="H399" s="531"/>
    </row>
    <row r="400" spans="1:8" ht="47.25">
      <c r="A400" s="757"/>
      <c r="B400" s="1119" t="s">
        <v>3204</v>
      </c>
      <c r="C400" s="828"/>
      <c r="D400" s="949" t="s">
        <v>2638</v>
      </c>
      <c r="E400" s="708"/>
      <c r="F400" s="890"/>
      <c r="G400" s="531"/>
      <c r="H400" s="531"/>
    </row>
    <row r="401" spans="1:8" ht="47.25">
      <c r="A401" s="757"/>
      <c r="B401" s="1119" t="s">
        <v>3205</v>
      </c>
      <c r="C401" s="828"/>
      <c r="D401" s="949" t="s">
        <v>2640</v>
      </c>
      <c r="E401" s="708"/>
      <c r="F401" s="890"/>
      <c r="G401" s="531"/>
      <c r="H401" s="531"/>
    </row>
    <row r="402" spans="1:8" ht="47.25">
      <c r="A402" s="757"/>
      <c r="B402" s="1119" t="s">
        <v>3206</v>
      </c>
      <c r="C402" s="828"/>
      <c r="D402" s="1144"/>
      <c r="E402" s="708"/>
      <c r="F402" s="890"/>
      <c r="G402" s="531"/>
      <c r="H402" s="531"/>
    </row>
    <row r="403" spans="1:8" ht="15.75">
      <c r="A403" s="757"/>
      <c r="B403" s="1124" t="s">
        <v>3202</v>
      </c>
      <c r="C403" s="828"/>
      <c r="D403" s="1146" t="s">
        <v>2634</v>
      </c>
      <c r="E403" s="708"/>
      <c r="F403" s="890"/>
      <c r="G403" s="531"/>
      <c r="H403" s="531"/>
    </row>
    <row r="404" spans="1:8" ht="47.25">
      <c r="A404" s="757"/>
      <c r="B404" s="1179" t="s">
        <v>3203</v>
      </c>
      <c r="C404" s="828"/>
      <c r="D404" s="1176" t="s">
        <v>3252</v>
      </c>
      <c r="E404" s="708"/>
      <c r="F404" s="890"/>
      <c r="G404" s="531"/>
      <c r="H404" s="531"/>
    </row>
    <row r="405" spans="1:8" ht="47.25">
      <c r="A405" s="757"/>
      <c r="B405" s="1119" t="s">
        <v>3207</v>
      </c>
      <c r="C405" s="828"/>
      <c r="D405" s="949" t="s">
        <v>3253</v>
      </c>
      <c r="E405" s="708"/>
      <c r="F405" s="890"/>
      <c r="G405" s="531"/>
      <c r="H405" s="531"/>
    </row>
    <row r="406" spans="1:8" ht="47.25">
      <c r="A406" s="757"/>
      <c r="B406" s="1119" t="s">
        <v>3208</v>
      </c>
      <c r="C406" s="828"/>
      <c r="D406" s="949" t="s">
        <v>2640</v>
      </c>
      <c r="E406" s="708"/>
      <c r="F406" s="890"/>
      <c r="G406" s="531"/>
      <c r="H406" s="531"/>
    </row>
    <row r="407" spans="1:8" ht="47.25">
      <c r="A407" s="757"/>
      <c r="B407" s="793" t="s">
        <v>3209</v>
      </c>
      <c r="C407" s="899" t="s">
        <v>3294</v>
      </c>
      <c r="D407" s="872" t="s">
        <v>3254</v>
      </c>
      <c r="E407" s="708"/>
      <c r="F407" s="890"/>
      <c r="G407" s="531"/>
      <c r="H407" s="531"/>
    </row>
    <row r="408" spans="1:8" ht="15.75">
      <c r="A408" s="757"/>
      <c r="B408" s="1119" t="s">
        <v>3210</v>
      </c>
      <c r="C408" s="828"/>
      <c r="D408" s="872" t="s">
        <v>2646</v>
      </c>
      <c r="E408" s="708"/>
      <c r="F408" s="890"/>
      <c r="G408" s="531"/>
      <c r="H408" s="531"/>
    </row>
    <row r="409" spans="1:8" ht="15.75">
      <c r="A409" s="757"/>
      <c r="B409" s="1119" t="s">
        <v>3211</v>
      </c>
      <c r="C409" s="828"/>
      <c r="D409" s="872" t="s">
        <v>2648</v>
      </c>
      <c r="E409" s="708"/>
      <c r="F409" s="890"/>
      <c r="G409" s="531"/>
      <c r="H409" s="531"/>
    </row>
    <row r="410" spans="1:8" ht="15.75">
      <c r="A410" s="757"/>
      <c r="B410" s="1119" t="s">
        <v>3212</v>
      </c>
      <c r="C410" s="828"/>
      <c r="D410" s="872" t="s">
        <v>2650</v>
      </c>
      <c r="E410" s="708"/>
      <c r="F410" s="890"/>
      <c r="G410" s="531"/>
      <c r="H410" s="531"/>
    </row>
    <row r="411" spans="1:8" ht="15.75">
      <c r="A411" s="757"/>
      <c r="B411" s="1119" t="s">
        <v>3213</v>
      </c>
      <c r="C411" s="828"/>
      <c r="D411" s="872" t="s">
        <v>2652</v>
      </c>
      <c r="E411" s="708"/>
      <c r="F411" s="890"/>
      <c r="G411" s="531"/>
      <c r="H411" s="531"/>
    </row>
    <row r="412" spans="1:8" ht="15.75">
      <c r="A412" s="757"/>
      <c r="B412" s="793" t="s">
        <v>3214</v>
      </c>
      <c r="C412" s="899" t="s">
        <v>3295</v>
      </c>
      <c r="D412" s="1141"/>
      <c r="E412" s="708"/>
      <c r="F412" s="890"/>
      <c r="G412" s="531"/>
      <c r="H412" s="531"/>
    </row>
    <row r="413" spans="1:8" ht="15.75">
      <c r="A413" s="757"/>
      <c r="B413" s="1119" t="s">
        <v>3215</v>
      </c>
      <c r="C413" s="828"/>
      <c r="D413" s="872" t="s">
        <v>2655</v>
      </c>
      <c r="E413" s="708"/>
      <c r="F413" s="890"/>
      <c r="G413" s="531"/>
      <c r="H413" s="531"/>
    </row>
    <row r="414" spans="1:8" ht="15.75">
      <c r="A414" s="1180"/>
      <c r="B414" s="1181" t="s">
        <v>3216</v>
      </c>
      <c r="C414" s="1182"/>
      <c r="D414" s="1183" t="s">
        <v>2657</v>
      </c>
      <c r="E414" s="708"/>
      <c r="F414" s="890"/>
      <c r="G414" s="531"/>
      <c r="H414" s="531"/>
    </row>
    <row r="415" spans="1:8" s="409" customFormat="1" ht="31.5">
      <c r="A415" s="1158">
        <v>414</v>
      </c>
      <c r="B415" s="805" t="s">
        <v>2599</v>
      </c>
      <c r="C415" s="756"/>
      <c r="D415" s="912"/>
      <c r="E415" s="708"/>
      <c r="F415" s="991"/>
      <c r="G415" s="991"/>
      <c r="H415" s="991"/>
    </row>
    <row r="416" spans="1:8" ht="15.75">
      <c r="A416" s="744"/>
      <c r="B416" s="793" t="s">
        <v>2600</v>
      </c>
      <c r="C416" s="744" t="s">
        <v>2605</v>
      </c>
      <c r="D416" s="759"/>
      <c r="E416" s="708"/>
      <c r="F416" s="783"/>
      <c r="G416" s="783"/>
      <c r="H416" s="783"/>
    </row>
    <row r="417" spans="1:8" ht="15.75">
      <c r="A417" s="1158"/>
      <c r="B417" s="793" t="s">
        <v>2601</v>
      </c>
      <c r="C417" s="744"/>
      <c r="D417" s="899">
        <v>3</v>
      </c>
      <c r="E417" s="708"/>
      <c r="F417" s="783"/>
      <c r="G417" s="783"/>
      <c r="H417" s="783"/>
    </row>
    <row r="418" spans="1:8" ht="15.75" customHeight="1">
      <c r="A418" s="744"/>
      <c r="B418" s="793" t="s">
        <v>2602</v>
      </c>
      <c r="C418" s="744"/>
      <c r="D418" s="899">
        <v>2</v>
      </c>
      <c r="E418" s="708"/>
      <c r="F418" s="783"/>
      <c r="G418" s="783"/>
      <c r="H418" s="783"/>
    </row>
    <row r="419" spans="1:8" ht="15.75">
      <c r="A419" s="744"/>
      <c r="B419" s="793" t="s">
        <v>1790</v>
      </c>
      <c r="C419" s="744"/>
      <c r="D419" s="899">
        <v>3</v>
      </c>
      <c r="E419" s="708"/>
      <c r="F419" s="783"/>
      <c r="G419" s="783"/>
      <c r="H419" s="783"/>
    </row>
    <row r="420" spans="1:8" ht="15.75" customHeight="1">
      <c r="A420" s="744"/>
      <c r="B420" s="793" t="s">
        <v>2070</v>
      </c>
      <c r="C420" s="744"/>
      <c r="D420" s="899">
        <v>2</v>
      </c>
      <c r="E420" s="708"/>
      <c r="F420" s="783"/>
      <c r="G420" s="783"/>
      <c r="H420" s="783"/>
    </row>
    <row r="421" spans="1:8" ht="15.75">
      <c r="A421" s="1158"/>
      <c r="B421" s="793" t="s">
        <v>2603</v>
      </c>
      <c r="C421" s="744" t="s">
        <v>2606</v>
      </c>
      <c r="D421" s="910"/>
      <c r="E421" s="708"/>
      <c r="F421" s="1014"/>
      <c r="G421" s="1014"/>
      <c r="H421" s="1014"/>
    </row>
    <row r="422" spans="1:8" ht="35.25" customHeight="1">
      <c r="A422" s="744"/>
      <c r="B422" s="809" t="s">
        <v>2604</v>
      </c>
      <c r="C422" s="744"/>
      <c r="D422" s="894" t="s">
        <v>2705</v>
      </c>
      <c r="E422" s="708"/>
      <c r="F422" s="962"/>
      <c r="G422" s="962"/>
      <c r="H422" s="962"/>
    </row>
    <row r="423" spans="1:8" ht="15.75">
      <c r="A423" s="744"/>
      <c r="B423" s="793" t="s">
        <v>2182</v>
      </c>
      <c r="C423" s="744"/>
      <c r="D423" s="899">
        <v>60</v>
      </c>
      <c r="E423" s="708"/>
      <c r="F423" s="783"/>
      <c r="G423" s="783"/>
      <c r="H423" s="783"/>
    </row>
    <row r="424" spans="1:8" ht="15.75">
      <c r="A424" s="744"/>
      <c r="B424" s="1197" t="s">
        <v>2183</v>
      </c>
      <c r="C424" s="744"/>
      <c r="D424" s="923" t="s">
        <v>2706</v>
      </c>
      <c r="E424" s="708"/>
      <c r="F424" s="961"/>
      <c r="G424" s="961"/>
      <c r="H424" s="961"/>
    </row>
    <row r="425" spans="1:8" ht="34.5" customHeight="1">
      <c r="A425" s="1158">
        <v>414</v>
      </c>
      <c r="B425" s="1197" t="s">
        <v>2184</v>
      </c>
      <c r="C425" s="744"/>
      <c r="D425" s="910" t="s">
        <v>2185</v>
      </c>
      <c r="E425" s="708"/>
      <c r="F425" s="531"/>
      <c r="G425" s="531"/>
      <c r="H425" s="531"/>
    </row>
    <row r="426" spans="1:8" ht="15.75">
      <c r="A426" s="744"/>
      <c r="B426" s="793"/>
      <c r="C426" s="744"/>
      <c r="D426" s="910"/>
      <c r="E426" s="708"/>
      <c r="F426" s="1014"/>
      <c r="G426" s="1014"/>
      <c r="H426" s="1014"/>
    </row>
    <row r="427" spans="1:8" ht="31.5">
      <c r="A427" s="744"/>
      <c r="B427" s="793" t="s">
        <v>2707</v>
      </c>
      <c r="C427" s="744"/>
      <c r="D427" s="923">
        <v>90</v>
      </c>
      <c r="E427" s="708"/>
      <c r="F427" s="783"/>
      <c r="G427" s="783"/>
      <c r="H427" s="783"/>
    </row>
    <row r="428" spans="1:8" ht="33.75" customHeight="1">
      <c r="A428" s="744"/>
      <c r="B428" s="1197" t="s">
        <v>2711</v>
      </c>
      <c r="C428" s="744"/>
      <c r="D428" s="910" t="s">
        <v>2186</v>
      </c>
      <c r="E428" s="708"/>
      <c r="F428" s="531"/>
      <c r="G428" s="531"/>
      <c r="H428" s="531"/>
    </row>
    <row r="429" spans="1:8" ht="15.75">
      <c r="A429" s="744"/>
      <c r="B429" s="793"/>
      <c r="C429" s="744"/>
      <c r="D429" s="894"/>
      <c r="E429" s="708"/>
      <c r="F429" s="962"/>
      <c r="G429" s="962"/>
      <c r="H429" s="962"/>
    </row>
    <row r="430" spans="1:8" ht="15.75" customHeight="1">
      <c r="A430" s="744"/>
      <c r="B430" s="793" t="s">
        <v>2708</v>
      </c>
      <c r="C430" s="744" t="s">
        <v>977</v>
      </c>
      <c r="D430" s="782"/>
      <c r="E430" s="708"/>
      <c r="F430" s="783"/>
      <c r="G430" s="783"/>
      <c r="H430" s="783"/>
    </row>
    <row r="431" spans="1:8" ht="33" customHeight="1">
      <c r="A431" s="744"/>
      <c r="B431" s="1197" t="s">
        <v>2710</v>
      </c>
      <c r="C431" s="744"/>
      <c r="D431" s="910" t="s">
        <v>2186</v>
      </c>
      <c r="E431" s="708"/>
      <c r="F431" s="531"/>
      <c r="G431" s="531"/>
      <c r="H431" s="531"/>
    </row>
    <row r="432" spans="1:8" ht="15.75">
      <c r="A432" s="744"/>
      <c r="B432" s="793" t="s">
        <v>2709</v>
      </c>
      <c r="C432" s="744"/>
      <c r="D432" s="899">
        <v>150</v>
      </c>
      <c r="E432" s="708"/>
      <c r="F432" s="961"/>
      <c r="G432" s="961"/>
      <c r="H432" s="961"/>
    </row>
    <row r="433" spans="1:8" ht="33.75" customHeight="1">
      <c r="A433" s="766"/>
      <c r="B433" s="806" t="s">
        <v>1791</v>
      </c>
      <c r="C433" s="766"/>
      <c r="D433" s="911" t="s">
        <v>2187</v>
      </c>
      <c r="E433" s="708"/>
      <c r="F433" s="531"/>
      <c r="G433" s="531"/>
      <c r="H433" s="531"/>
    </row>
    <row r="434" spans="1:8" s="409" customFormat="1" ht="15.75">
      <c r="A434" s="1158">
        <v>421</v>
      </c>
      <c r="B434" s="805" t="s">
        <v>1983</v>
      </c>
      <c r="C434" s="756"/>
      <c r="D434" s="756"/>
      <c r="E434" s="708"/>
      <c r="F434" s="991"/>
      <c r="G434" s="991"/>
      <c r="H434" s="991"/>
    </row>
    <row r="435" spans="1:8" ht="49.5" customHeight="1">
      <c r="A435" s="766"/>
      <c r="B435" s="806" t="s">
        <v>2188</v>
      </c>
      <c r="C435" s="754" t="s">
        <v>1001</v>
      </c>
      <c r="D435" s="918">
        <v>5</v>
      </c>
      <c r="E435" s="708"/>
      <c r="F435" s="783"/>
      <c r="G435" s="783"/>
      <c r="H435" s="783"/>
    </row>
    <row r="436" spans="1:8" s="409" customFormat="1" ht="15.75">
      <c r="A436" s="1158">
        <v>424</v>
      </c>
      <c r="B436" s="805" t="s">
        <v>2712</v>
      </c>
      <c r="C436" s="756"/>
      <c r="D436" s="756"/>
      <c r="E436" s="708"/>
      <c r="F436" s="991"/>
      <c r="G436" s="991"/>
      <c r="H436" s="991"/>
    </row>
    <row r="437" spans="1:8" ht="31.5">
      <c r="A437" s="835"/>
      <c r="B437" s="952" t="s">
        <v>2713</v>
      </c>
      <c r="C437" s="851" t="s">
        <v>1019</v>
      </c>
      <c r="D437" s="919" t="s">
        <v>2104</v>
      </c>
      <c r="E437" s="708"/>
      <c r="F437" s="961"/>
      <c r="G437" s="961"/>
      <c r="H437" s="961"/>
    </row>
    <row r="438" spans="1:8" s="437" customFormat="1" ht="15.75">
      <c r="A438" s="775" t="s">
        <v>1810</v>
      </c>
      <c r="B438" s="811"/>
      <c r="C438" s="776"/>
      <c r="D438" s="776"/>
      <c r="E438" s="890"/>
      <c r="F438" s="1000"/>
      <c r="G438" s="1000"/>
      <c r="H438" s="1000"/>
    </row>
    <row r="439" spans="1:8" s="409" customFormat="1" ht="15.75">
      <c r="A439" s="1158">
        <v>500</v>
      </c>
      <c r="B439" s="805" t="s">
        <v>2888</v>
      </c>
      <c r="C439" s="756"/>
      <c r="D439" s="743"/>
      <c r="E439" s="708"/>
      <c r="F439" s="991"/>
      <c r="G439" s="991"/>
      <c r="H439" s="991"/>
    </row>
    <row r="440" spans="1:8" ht="15.75" customHeight="1">
      <c r="A440" s="744"/>
      <c r="B440" s="809" t="s">
        <v>2889</v>
      </c>
      <c r="C440" s="778" t="s">
        <v>2714</v>
      </c>
      <c r="D440" s="914" t="s">
        <v>2939</v>
      </c>
      <c r="E440" s="708"/>
      <c r="F440" s="531"/>
      <c r="G440" s="531"/>
      <c r="H440" s="531"/>
    </row>
    <row r="441" spans="1:8" s="845" customFormat="1" ht="15.75">
      <c r="A441" s="843"/>
      <c r="B441" s="808" t="s">
        <v>2718</v>
      </c>
      <c r="C441" s="833" t="s">
        <v>2938</v>
      </c>
      <c r="D441" s="884"/>
      <c r="E441" s="844"/>
      <c r="F441" s="839"/>
      <c r="G441" s="839"/>
      <c r="H441" s="839"/>
    </row>
    <row r="442" spans="1:8" s="649" customFormat="1" ht="15.75">
      <c r="A442" s="744"/>
      <c r="B442" s="793" t="s">
        <v>1774</v>
      </c>
      <c r="C442" s="744"/>
      <c r="D442" s="899">
        <v>10</v>
      </c>
      <c r="E442" s="708"/>
      <c r="F442" s="783"/>
      <c r="G442" s="783"/>
      <c r="H442" s="783"/>
    </row>
    <row r="443" spans="1:8" s="649" customFormat="1" ht="15.75">
      <c r="A443" s="777"/>
      <c r="B443" s="806" t="s">
        <v>2189</v>
      </c>
      <c r="C443" s="777"/>
      <c r="D443" s="901">
        <v>1</v>
      </c>
      <c r="E443" s="708"/>
      <c r="F443" s="1004"/>
      <c r="G443" s="1004"/>
      <c r="H443" s="1004"/>
    </row>
    <row r="444" spans="1:8" s="649" customFormat="1" ht="15.75">
      <c r="A444" s="1158">
        <v>540</v>
      </c>
      <c r="B444" s="805" t="s">
        <v>2716</v>
      </c>
      <c r="C444" s="756"/>
      <c r="D444" s="743"/>
      <c r="E444" s="708"/>
      <c r="F444" s="991"/>
      <c r="G444" s="991"/>
      <c r="H444" s="991"/>
    </row>
    <row r="445" spans="1:8" s="649" customFormat="1" ht="15.75" customHeight="1">
      <c r="A445" s="744"/>
      <c r="B445" s="809" t="s">
        <v>2717</v>
      </c>
      <c r="C445" s="778" t="s">
        <v>2719</v>
      </c>
      <c r="D445" s="894" t="s">
        <v>2059</v>
      </c>
      <c r="E445" s="708"/>
      <c r="F445" s="1015"/>
      <c r="G445" s="1015"/>
      <c r="H445" s="1015"/>
    </row>
    <row r="446" spans="1:8" s="845" customFormat="1" ht="15.75">
      <c r="A446" s="843"/>
      <c r="B446" s="808" t="s">
        <v>2718</v>
      </c>
      <c r="C446" s="833" t="s">
        <v>2715</v>
      </c>
      <c r="D446" s="884"/>
      <c r="E446" s="844"/>
      <c r="F446" s="839"/>
      <c r="G446" s="839"/>
      <c r="H446" s="839"/>
    </row>
    <row r="447" spans="1:8" s="649" customFormat="1" ht="15.75">
      <c r="A447" s="744"/>
      <c r="B447" s="793" t="s">
        <v>1774</v>
      </c>
      <c r="C447" s="744"/>
      <c r="D447" s="899">
        <v>10</v>
      </c>
      <c r="E447" s="708"/>
      <c r="F447" s="783"/>
      <c r="G447" s="783"/>
      <c r="H447" s="783"/>
    </row>
    <row r="448" spans="1:8" s="649" customFormat="1" ht="15.75">
      <c r="A448" s="777"/>
      <c r="B448" s="806" t="s">
        <v>2189</v>
      </c>
      <c r="C448" s="777"/>
      <c r="D448" s="901">
        <v>1</v>
      </c>
      <c r="E448" s="708"/>
      <c r="F448" s="1004"/>
      <c r="G448" s="1004"/>
      <c r="H448" s="1004"/>
    </row>
    <row r="449" spans="1:8" s="409" customFormat="1" ht="15.75">
      <c r="A449" s="1158">
        <v>590</v>
      </c>
      <c r="B449" s="805" t="s">
        <v>3024</v>
      </c>
      <c r="C449" s="756"/>
      <c r="D449" s="743"/>
      <c r="E449" s="708"/>
      <c r="F449" s="991"/>
      <c r="G449" s="991"/>
      <c r="H449" s="991"/>
    </row>
    <row r="450" spans="1:8" ht="15.75">
      <c r="A450" s="744"/>
      <c r="B450" s="809" t="s">
        <v>2076</v>
      </c>
      <c r="C450" s="778" t="s">
        <v>2720</v>
      </c>
      <c r="D450" s="778"/>
      <c r="E450" s="708"/>
      <c r="F450" s="1016"/>
      <c r="G450" s="1016"/>
      <c r="H450" s="1016"/>
    </row>
    <row r="451" spans="1:8" ht="15.75">
      <c r="A451" s="744"/>
      <c r="B451" s="809" t="s">
        <v>2408</v>
      </c>
      <c r="C451" s="778"/>
      <c r="D451" s="778" t="s">
        <v>2131</v>
      </c>
      <c r="E451" s="708"/>
      <c r="F451" s="1057">
        <v>5.0000000000000001E-3</v>
      </c>
      <c r="G451" s="990" t="s">
        <v>2957</v>
      </c>
      <c r="H451" s="1057">
        <v>3.0000000000000001E-3</v>
      </c>
    </row>
    <row r="452" spans="1:8" ht="15.75">
      <c r="A452" s="744"/>
      <c r="B452" s="809" t="s">
        <v>2409</v>
      </c>
      <c r="C452" s="778"/>
      <c r="D452" s="778" t="s">
        <v>2131</v>
      </c>
      <c r="E452" s="708"/>
      <c r="F452" s="783"/>
      <c r="G452" s="783"/>
      <c r="H452" s="783"/>
    </row>
    <row r="453" spans="1:8" ht="15.75">
      <c r="A453" s="744"/>
      <c r="B453" s="793" t="s">
        <v>2276</v>
      </c>
      <c r="C453" s="744" t="s">
        <v>2721</v>
      </c>
      <c r="D453" s="782"/>
      <c r="E453" s="708"/>
      <c r="F453" s="1004"/>
      <c r="G453" s="1004"/>
      <c r="H453" s="1004"/>
    </row>
    <row r="454" spans="1:8" s="437" customFormat="1" ht="15.75">
      <c r="A454" s="744"/>
      <c r="B454" s="793" t="s">
        <v>1774</v>
      </c>
      <c r="C454" s="744"/>
      <c r="D454" s="899">
        <v>10</v>
      </c>
      <c r="E454" s="708"/>
      <c r="F454" s="1058">
        <v>10</v>
      </c>
      <c r="G454" s="1058">
        <v>10</v>
      </c>
      <c r="H454" s="1058"/>
    </row>
    <row r="455" spans="1:8" s="649" customFormat="1" ht="15.75">
      <c r="A455" s="777"/>
      <c r="B455" s="806" t="s">
        <v>2722</v>
      </c>
      <c r="C455" s="777"/>
      <c r="D455" s="901">
        <v>1</v>
      </c>
      <c r="E455" s="708"/>
      <c r="F455" s="1058">
        <v>1</v>
      </c>
      <c r="G455" s="1058">
        <v>1</v>
      </c>
      <c r="H455" s="1058"/>
    </row>
    <row r="456" spans="1:8" s="437" customFormat="1" ht="15.75">
      <c r="A456" s="775" t="s">
        <v>1811</v>
      </c>
      <c r="B456" s="811"/>
      <c r="C456" s="776"/>
      <c r="D456" s="790"/>
      <c r="E456" s="708"/>
      <c r="F456" s="1017"/>
      <c r="G456" s="1017"/>
      <c r="H456" s="1017"/>
    </row>
    <row r="457" spans="1:8" s="409" customFormat="1" ht="15.75">
      <c r="A457" s="1158">
        <v>600</v>
      </c>
      <c r="B457" s="805" t="s">
        <v>1812</v>
      </c>
      <c r="C457" s="756"/>
      <c r="D457" s="743"/>
      <c r="E457" s="708"/>
      <c r="F457" s="1017"/>
      <c r="G457" s="1017"/>
      <c r="H457" s="1017"/>
    </row>
    <row r="458" spans="1:8" s="473" customFormat="1" ht="15.75" customHeight="1">
      <c r="A458" s="791"/>
      <c r="B458" s="1197" t="s">
        <v>2190</v>
      </c>
      <c r="C458" s="761" t="s">
        <v>2723</v>
      </c>
      <c r="D458" s="1385" t="s">
        <v>3041</v>
      </c>
      <c r="E458" s="708"/>
      <c r="F458" s="1015"/>
      <c r="G458" s="1015"/>
      <c r="H458" s="1015"/>
    </row>
    <row r="459" spans="1:8" s="473" customFormat="1" ht="15.75">
      <c r="A459" s="791"/>
      <c r="B459" s="1197" t="s">
        <v>1813</v>
      </c>
      <c r="C459" s="761" t="s">
        <v>2724</v>
      </c>
      <c r="D459" s="1386"/>
      <c r="E459" s="708"/>
      <c r="F459" s="991"/>
      <c r="G459" s="991"/>
      <c r="H459" s="991" t="s">
        <v>2973</v>
      </c>
    </row>
    <row r="460" spans="1:8" s="649" customFormat="1" ht="15.75">
      <c r="A460" s="792"/>
      <c r="B460" s="806" t="s">
        <v>2191</v>
      </c>
      <c r="C460" s="777" t="s">
        <v>2725</v>
      </c>
      <c r="D460" s="1387"/>
      <c r="E460" s="708"/>
      <c r="F460" s="1017"/>
      <c r="G460" s="1017"/>
      <c r="H460" s="1017"/>
    </row>
    <row r="461" spans="1:8" s="409" customFormat="1" ht="15.75">
      <c r="A461" s="1158">
        <v>601</v>
      </c>
      <c r="B461" s="805" t="s">
        <v>2192</v>
      </c>
      <c r="C461" s="756"/>
      <c r="D461" s="743"/>
      <c r="E461" s="708"/>
      <c r="F461" s="1017"/>
      <c r="G461" s="1017"/>
      <c r="H461" s="1017"/>
    </row>
    <row r="462" spans="1:8" s="473" customFormat="1" ht="15.75">
      <c r="A462" s="791"/>
      <c r="B462" s="1197" t="s">
        <v>2193</v>
      </c>
      <c r="C462" s="761" t="s">
        <v>2726</v>
      </c>
      <c r="D462" s="1385" t="s">
        <v>2196</v>
      </c>
      <c r="E462" s="708"/>
      <c r="F462" s="1015"/>
      <c r="G462" s="1015"/>
      <c r="H462" s="1015"/>
    </row>
    <row r="463" spans="1:8" s="473" customFormat="1" ht="15.75">
      <c r="A463" s="791"/>
      <c r="B463" s="1197" t="s">
        <v>2194</v>
      </c>
      <c r="C463" s="761" t="s">
        <v>2727</v>
      </c>
      <c r="D463" s="1386"/>
      <c r="E463" s="708"/>
      <c r="F463" s="991"/>
      <c r="G463" s="991"/>
      <c r="H463" s="991"/>
    </row>
    <row r="464" spans="1:8" s="649" customFormat="1" ht="15.75">
      <c r="A464" s="792"/>
      <c r="B464" s="806" t="s">
        <v>2195</v>
      </c>
      <c r="C464" s="777" t="s">
        <v>2728</v>
      </c>
      <c r="D464" s="1387"/>
      <c r="E464" s="708"/>
      <c r="F464" s="1017"/>
      <c r="G464" s="1017"/>
      <c r="H464" s="1017"/>
    </row>
    <row r="465" spans="1:8" s="1161" customFormat="1" ht="15.75">
      <c r="A465" s="1158">
        <v>603</v>
      </c>
      <c r="B465" s="805" t="s">
        <v>2738</v>
      </c>
      <c r="C465" s="756"/>
      <c r="D465" s="743"/>
      <c r="E465" s="1159"/>
      <c r="F465" s="1160"/>
      <c r="G465" s="1160"/>
      <c r="H465" s="1160"/>
    </row>
    <row r="466" spans="1:8" s="1163" customFormat="1" ht="15.75">
      <c r="A466" s="791"/>
      <c r="B466" s="1197" t="s">
        <v>2200</v>
      </c>
      <c r="C466" s="761" t="s">
        <v>2732</v>
      </c>
      <c r="D466" s="1385" t="s">
        <v>2203</v>
      </c>
      <c r="E466" s="1159"/>
      <c r="F466" s="1162"/>
      <c r="G466" s="1162"/>
      <c r="H466" s="1162"/>
    </row>
    <row r="467" spans="1:8" s="1163" customFormat="1" ht="15.75">
      <c r="A467" s="791"/>
      <c r="B467" s="1197" t="s">
        <v>2201</v>
      </c>
      <c r="C467" s="761" t="s">
        <v>2733</v>
      </c>
      <c r="D467" s="1386"/>
      <c r="E467" s="1159"/>
      <c r="F467" s="991"/>
      <c r="G467" s="991"/>
      <c r="H467" s="991"/>
    </row>
    <row r="468" spans="1:8" s="1164" customFormat="1" ht="15.75">
      <c r="A468" s="792"/>
      <c r="B468" s="806" t="s">
        <v>2746</v>
      </c>
      <c r="C468" s="777" t="s">
        <v>2734</v>
      </c>
      <c r="D468" s="1387"/>
      <c r="E468" s="1159"/>
      <c r="F468" s="1160"/>
      <c r="G468" s="1160"/>
      <c r="H468" s="1160"/>
    </row>
    <row r="469" spans="1:8" s="409" customFormat="1" ht="18" customHeight="1">
      <c r="A469" s="1158">
        <v>610</v>
      </c>
      <c r="B469" s="805" t="s">
        <v>2204</v>
      </c>
      <c r="C469" s="756"/>
      <c r="D469" s="743"/>
      <c r="E469" s="708"/>
      <c r="F469" s="1017"/>
      <c r="G469" s="1017"/>
      <c r="H469" s="1017"/>
    </row>
    <row r="470" spans="1:8" s="473" customFormat="1" ht="15.75" customHeight="1">
      <c r="A470" s="791"/>
      <c r="B470" s="1197" t="s">
        <v>2190</v>
      </c>
      <c r="C470" s="761" t="s">
        <v>2735</v>
      </c>
      <c r="D470" s="1385" t="s">
        <v>3041</v>
      </c>
      <c r="E470" s="708"/>
      <c r="F470" s="1015"/>
      <c r="G470" s="1015"/>
      <c r="H470" s="1015"/>
    </row>
    <row r="471" spans="1:8" s="473" customFormat="1" ht="15.75">
      <c r="A471" s="791"/>
      <c r="B471" s="1197" t="s">
        <v>2205</v>
      </c>
      <c r="C471" s="761" t="s">
        <v>2736</v>
      </c>
      <c r="D471" s="1386"/>
      <c r="E471" s="708"/>
      <c r="F471" s="991"/>
      <c r="G471" s="991"/>
      <c r="H471" s="991" t="s">
        <v>2974</v>
      </c>
    </row>
    <row r="472" spans="1:8" s="649" customFormat="1" ht="15.75">
      <c r="A472" s="792"/>
      <c r="B472" s="806" t="s">
        <v>2191</v>
      </c>
      <c r="C472" s="777" t="s">
        <v>2737</v>
      </c>
      <c r="D472" s="1387"/>
      <c r="E472" s="708"/>
      <c r="F472" s="1017"/>
      <c r="G472" s="1017"/>
      <c r="H472" s="1017"/>
    </row>
    <row r="473" spans="1:8" s="409" customFormat="1" ht="15.75">
      <c r="A473" s="1158">
        <v>611</v>
      </c>
      <c r="B473" s="805" t="s">
        <v>2206</v>
      </c>
      <c r="C473" s="756"/>
      <c r="D473" s="743"/>
      <c r="E473" s="708"/>
      <c r="F473" s="1017"/>
      <c r="G473" s="1017"/>
      <c r="H473" s="1017"/>
    </row>
    <row r="474" spans="1:8" s="473" customFormat="1" ht="15.75" customHeight="1">
      <c r="A474" s="791"/>
      <c r="B474" s="1197" t="s">
        <v>2207</v>
      </c>
      <c r="C474" s="761" t="s">
        <v>2739</v>
      </c>
      <c r="D474" s="1385" t="s">
        <v>2196</v>
      </c>
      <c r="E474" s="708"/>
      <c r="F474" s="1015"/>
      <c r="G474" s="1015"/>
      <c r="H474" s="1015"/>
    </row>
    <row r="475" spans="1:8" s="473" customFormat="1" ht="15.75">
      <c r="A475" s="791"/>
      <c r="B475" s="1197" t="s">
        <v>2208</v>
      </c>
      <c r="C475" s="761" t="s">
        <v>2740</v>
      </c>
      <c r="D475" s="1386"/>
      <c r="E475" s="708"/>
      <c r="F475" s="991"/>
      <c r="G475" s="991"/>
      <c r="H475" s="991"/>
    </row>
    <row r="476" spans="1:8" s="649" customFormat="1" ht="15.75">
      <c r="A476" s="792"/>
      <c r="B476" s="806" t="s">
        <v>2209</v>
      </c>
      <c r="C476" s="777" t="s">
        <v>2741</v>
      </c>
      <c r="D476" s="1387"/>
      <c r="E476" s="708"/>
      <c r="F476" s="1017"/>
      <c r="G476" s="1017"/>
      <c r="H476" s="1017"/>
    </row>
    <row r="477" spans="1:8" s="409" customFormat="1" ht="15.75">
      <c r="A477" s="1158">
        <v>613</v>
      </c>
      <c r="B477" s="805" t="s">
        <v>2212</v>
      </c>
      <c r="C477" s="756"/>
      <c r="D477" s="743"/>
      <c r="E477" s="708"/>
      <c r="F477" s="1017"/>
      <c r="G477" s="1017"/>
      <c r="H477" s="1017"/>
    </row>
    <row r="478" spans="1:8" s="473" customFormat="1" ht="15.75" customHeight="1">
      <c r="A478" s="791"/>
      <c r="B478" s="1197" t="s">
        <v>2213</v>
      </c>
      <c r="C478" s="761" t="s">
        <v>2747</v>
      </c>
      <c r="D478" s="1385" t="s">
        <v>2203</v>
      </c>
      <c r="E478" s="708"/>
      <c r="F478" s="1015"/>
      <c r="G478" s="1015"/>
      <c r="H478" s="1015"/>
    </row>
    <row r="479" spans="1:8" s="473" customFormat="1" ht="15.75">
      <c r="A479" s="791"/>
      <c r="B479" s="1197" t="s">
        <v>2214</v>
      </c>
      <c r="C479" s="761" t="s">
        <v>2748</v>
      </c>
      <c r="D479" s="1386"/>
      <c r="E479" s="708"/>
      <c r="F479" s="991"/>
      <c r="G479" s="991"/>
      <c r="H479" s="991"/>
    </row>
    <row r="480" spans="1:8" s="649" customFormat="1" ht="15.75">
      <c r="A480" s="792"/>
      <c r="B480" s="806" t="s">
        <v>2215</v>
      </c>
      <c r="C480" s="777" t="s">
        <v>2749</v>
      </c>
      <c r="D480" s="1387"/>
      <c r="E480" s="708"/>
      <c r="F480" s="999"/>
      <c r="G480" s="999"/>
      <c r="H480" s="999"/>
    </row>
    <row r="481" spans="1:50" s="409" customFormat="1" ht="15.75">
      <c r="A481" s="1158">
        <v>620</v>
      </c>
      <c r="B481" s="805" t="s">
        <v>2216</v>
      </c>
      <c r="C481" s="756"/>
      <c r="D481" s="743"/>
      <c r="E481" s="708"/>
      <c r="F481" s="839"/>
      <c r="G481" s="839"/>
      <c r="H481" s="839"/>
    </row>
    <row r="482" spans="1:50" ht="15.75">
      <c r="A482" s="744"/>
      <c r="B482" s="793" t="s">
        <v>2217</v>
      </c>
      <c r="C482" s="744" t="s">
        <v>2750</v>
      </c>
      <c r="D482" s="898"/>
      <c r="E482" s="708"/>
      <c r="F482" s="1018"/>
      <c r="G482" s="1018"/>
      <c r="H482" s="1018"/>
    </row>
    <row r="483" spans="1:50" ht="30.75" customHeight="1">
      <c r="A483" s="744"/>
      <c r="B483" s="793" t="s">
        <v>2219</v>
      </c>
      <c r="C483" s="744"/>
      <c r="D483" s="917">
        <v>0.5</v>
      </c>
      <c r="E483" s="708"/>
      <c r="F483" s="991"/>
      <c r="G483" s="991"/>
      <c r="H483" s="991"/>
    </row>
    <row r="484" spans="1:50" s="649" customFormat="1" ht="31.5">
      <c r="A484" s="773"/>
      <c r="B484" s="806" t="s">
        <v>2218</v>
      </c>
      <c r="C484" s="777"/>
      <c r="D484" s="916">
        <v>0.3</v>
      </c>
      <c r="E484" s="708"/>
      <c r="F484" s="999"/>
      <c r="G484" s="999"/>
      <c r="H484" s="999"/>
    </row>
    <row r="485" spans="1:50" s="409" customFormat="1" ht="15.75">
      <c r="A485" s="1158">
        <v>630</v>
      </c>
      <c r="B485" s="805" t="s">
        <v>2220</v>
      </c>
      <c r="C485" s="756"/>
      <c r="D485" s="743"/>
      <c r="E485" s="708"/>
      <c r="F485" s="961"/>
      <c r="G485" s="961"/>
      <c r="H485" s="961"/>
    </row>
    <row r="486" spans="1:50" ht="15.75">
      <c r="A486" s="744"/>
      <c r="B486" s="793" t="s">
        <v>2221</v>
      </c>
      <c r="C486" s="744" t="s">
        <v>2751</v>
      </c>
      <c r="D486" s="898"/>
      <c r="E486" s="708"/>
      <c r="F486" s="1006"/>
      <c r="G486" s="1006"/>
      <c r="H486" s="1006"/>
    </row>
    <row r="487" spans="1:50" s="423" customFormat="1" ht="46.5" customHeight="1">
      <c r="A487" s="761"/>
      <c r="B487" s="1197" t="s">
        <v>3313</v>
      </c>
      <c r="C487" s="761"/>
      <c r="D487" s="1194" t="s">
        <v>2754</v>
      </c>
      <c r="E487" s="708"/>
      <c r="F487" s="1000"/>
      <c r="G487" s="1000"/>
      <c r="H487" s="1000"/>
    </row>
    <row r="488" spans="1:50" s="650" customFormat="1" ht="49.5" customHeight="1">
      <c r="A488" s="773"/>
      <c r="B488" s="806" t="s">
        <v>3314</v>
      </c>
      <c r="C488" s="777"/>
      <c r="D488" s="915" t="s">
        <v>2224</v>
      </c>
      <c r="E488" s="708"/>
      <c r="F488" s="991"/>
      <c r="G488" s="991"/>
      <c r="H488" s="991"/>
    </row>
    <row r="489" spans="1:50" s="728" customFormat="1" ht="15.75">
      <c r="A489" s="775" t="s">
        <v>1985</v>
      </c>
      <c r="B489" s="811"/>
      <c r="C489" s="776"/>
      <c r="D489" s="789"/>
      <c r="E489" s="708"/>
      <c r="F489" s="1017"/>
      <c r="G489" s="1017"/>
      <c r="H489" s="1017"/>
      <c r="I489" s="731"/>
      <c r="J489" s="731"/>
      <c r="K489" s="731"/>
      <c r="L489" s="731"/>
      <c r="M489" s="731"/>
      <c r="N489" s="731"/>
      <c r="O489" s="731"/>
      <c r="P489" s="731"/>
      <c r="Q489" s="731"/>
      <c r="R489" s="731"/>
      <c r="S489" s="731"/>
      <c r="T489" s="731"/>
      <c r="U489" s="731"/>
      <c r="V489" s="731"/>
      <c r="W489" s="731"/>
      <c r="X489" s="731"/>
      <c r="Y489" s="731"/>
      <c r="Z489" s="731"/>
      <c r="AA489" s="731"/>
      <c r="AB489" s="731"/>
      <c r="AC489" s="731"/>
      <c r="AD489" s="731"/>
      <c r="AE489" s="731"/>
      <c r="AF489" s="731"/>
      <c r="AG489" s="731"/>
      <c r="AH489" s="731"/>
      <c r="AI489" s="731"/>
      <c r="AJ489" s="731"/>
      <c r="AK489" s="731"/>
      <c r="AL489" s="731"/>
      <c r="AM489" s="731"/>
      <c r="AN489" s="731"/>
      <c r="AO489" s="731"/>
      <c r="AP489" s="731"/>
      <c r="AQ489" s="731"/>
      <c r="AR489" s="731"/>
      <c r="AS489" s="731"/>
      <c r="AT489" s="731"/>
      <c r="AU489" s="731"/>
      <c r="AV489" s="731"/>
      <c r="AW489" s="731"/>
      <c r="AX489" s="731"/>
    </row>
    <row r="490" spans="1:50" s="409" customFormat="1" ht="15.75">
      <c r="A490" s="1158">
        <v>700</v>
      </c>
      <c r="B490" s="805" t="s">
        <v>2279</v>
      </c>
      <c r="C490" s="744"/>
      <c r="D490" s="743"/>
      <c r="E490" s="708"/>
      <c r="F490" s="1017"/>
      <c r="G490" s="1017"/>
      <c r="H490" s="1017"/>
    </row>
    <row r="491" spans="1:50" s="473" customFormat="1" ht="15.75">
      <c r="A491" s="791"/>
      <c r="B491" s="1197" t="s">
        <v>2013</v>
      </c>
      <c r="C491" s="761" t="s">
        <v>2755</v>
      </c>
      <c r="D491" s="1385" t="s">
        <v>2038</v>
      </c>
      <c r="E491" s="708"/>
      <c r="F491" s="1015"/>
      <c r="G491" s="1015"/>
      <c r="H491" s="1015"/>
    </row>
    <row r="492" spans="1:50" s="473" customFormat="1" ht="15.75">
      <c r="A492" s="791"/>
      <c r="B492" s="1197" t="s">
        <v>2280</v>
      </c>
      <c r="C492" s="761" t="s">
        <v>2761</v>
      </c>
      <c r="D492" s="1386"/>
      <c r="E492" s="708"/>
      <c r="F492" s="991"/>
      <c r="G492" s="991"/>
      <c r="H492" s="991"/>
    </row>
    <row r="493" spans="1:50" s="649" customFormat="1" ht="15.75">
      <c r="A493" s="792"/>
      <c r="B493" s="806" t="s">
        <v>2015</v>
      </c>
      <c r="C493" s="777" t="s">
        <v>2762</v>
      </c>
      <c r="D493" s="1387"/>
      <c r="E493" s="708"/>
      <c r="F493" s="1017"/>
      <c r="G493" s="1017"/>
      <c r="H493" s="1017"/>
    </row>
    <row r="494" spans="1:50" s="409" customFormat="1" ht="15.75">
      <c r="A494" s="1158">
        <v>701</v>
      </c>
      <c r="B494" s="805" t="s">
        <v>2281</v>
      </c>
      <c r="C494" s="744"/>
      <c r="D494" s="743"/>
      <c r="E494" s="708"/>
      <c r="F494" s="1017"/>
      <c r="G494" s="1017"/>
      <c r="H494" s="1017"/>
    </row>
    <row r="495" spans="1:50" s="473" customFormat="1" ht="15.75">
      <c r="A495" s="791"/>
      <c r="B495" s="1197" t="s">
        <v>2016</v>
      </c>
      <c r="C495" s="761" t="s">
        <v>2758</v>
      </c>
      <c r="D495" s="1385" t="s">
        <v>2014</v>
      </c>
      <c r="E495" s="708"/>
      <c r="F495" s="1015"/>
      <c r="G495" s="1015"/>
      <c r="H495" s="1015"/>
    </row>
    <row r="496" spans="1:50" s="473" customFormat="1" ht="15.75">
      <c r="A496" s="791"/>
      <c r="B496" s="1197" t="s">
        <v>2282</v>
      </c>
      <c r="C496" s="761" t="s">
        <v>2756</v>
      </c>
      <c r="D496" s="1386"/>
      <c r="E496" s="708"/>
      <c r="F496" s="991"/>
      <c r="G496" s="991"/>
      <c r="H496" s="991"/>
    </row>
    <row r="497" spans="1:8" s="649" customFormat="1" ht="15.75">
      <c r="A497" s="792"/>
      <c r="B497" s="806" t="s">
        <v>2017</v>
      </c>
      <c r="C497" s="777" t="s">
        <v>2763</v>
      </c>
      <c r="D497" s="1387"/>
      <c r="E497" s="708"/>
      <c r="F497" s="1017"/>
      <c r="G497" s="1017"/>
      <c r="H497" s="1017"/>
    </row>
    <row r="498" spans="1:8" s="409" customFormat="1" ht="15.75" customHeight="1">
      <c r="A498" s="1158">
        <v>702</v>
      </c>
      <c r="B498" s="805" t="s">
        <v>2283</v>
      </c>
      <c r="C498" s="744"/>
      <c r="D498" s="743"/>
      <c r="E498" s="708"/>
      <c r="F498" s="1017"/>
      <c r="G498" s="1017"/>
      <c r="H498" s="1017"/>
    </row>
    <row r="499" spans="1:8" s="473" customFormat="1" ht="15.75">
      <c r="A499" s="791"/>
      <c r="B499" s="1197" t="s">
        <v>2018</v>
      </c>
      <c r="C499" s="761" t="s">
        <v>2759</v>
      </c>
      <c r="D499" s="1385" t="s">
        <v>2014</v>
      </c>
      <c r="E499" s="708"/>
      <c r="F499" s="1015"/>
      <c r="G499" s="1015"/>
      <c r="H499" s="1015"/>
    </row>
    <row r="500" spans="1:8" s="473" customFormat="1" ht="15.75">
      <c r="A500" s="791"/>
      <c r="B500" s="1197" t="s">
        <v>2284</v>
      </c>
      <c r="C500" s="761" t="s">
        <v>2764</v>
      </c>
      <c r="D500" s="1386"/>
      <c r="E500" s="708"/>
      <c r="F500" s="991"/>
      <c r="G500" s="991"/>
      <c r="H500" s="991"/>
    </row>
    <row r="501" spans="1:8" s="649" customFormat="1" ht="15.75" customHeight="1">
      <c r="A501" s="792"/>
      <c r="B501" s="806" t="s">
        <v>2019</v>
      </c>
      <c r="C501" s="777" t="s">
        <v>2757</v>
      </c>
      <c r="D501" s="1387"/>
      <c r="E501" s="708"/>
      <c r="F501" s="783"/>
      <c r="G501" s="783"/>
      <c r="H501" s="783"/>
    </row>
    <row r="502" spans="1:8" s="409" customFormat="1" ht="15.75">
      <c r="A502" s="1158">
        <v>703</v>
      </c>
      <c r="B502" s="805" t="s">
        <v>2020</v>
      </c>
      <c r="C502" s="744"/>
      <c r="D502" s="743"/>
      <c r="E502" s="708"/>
      <c r="F502" s="531"/>
      <c r="G502" s="531"/>
      <c r="H502" s="531"/>
    </row>
    <row r="503" spans="1:8" ht="15.75">
      <c r="A503" s="744"/>
      <c r="B503" s="793" t="s">
        <v>2021</v>
      </c>
      <c r="C503" s="762" t="s">
        <v>2760</v>
      </c>
      <c r="D503" s="782"/>
      <c r="E503" s="708"/>
      <c r="F503" s="531"/>
      <c r="G503" s="531"/>
      <c r="H503" s="531"/>
    </row>
    <row r="504" spans="1:8" ht="15.75">
      <c r="A504" s="744"/>
      <c r="B504" s="793" t="s">
        <v>2765</v>
      </c>
      <c r="C504" s="762"/>
      <c r="D504" s="899" t="s">
        <v>2226</v>
      </c>
      <c r="E504" s="708"/>
      <c r="F504" s="531"/>
      <c r="G504" s="531"/>
      <c r="H504" s="531"/>
    </row>
    <row r="505" spans="1:8" ht="15.75">
      <c r="A505" s="744"/>
      <c r="B505" s="793" t="s">
        <v>2225</v>
      </c>
      <c r="C505" s="762"/>
      <c r="D505" s="899" t="s">
        <v>2226</v>
      </c>
      <c r="E505" s="708"/>
      <c r="F505" s="961"/>
      <c r="G505" s="961"/>
      <c r="H505" s="961"/>
    </row>
    <row r="506" spans="1:8" ht="15.75">
      <c r="A506" s="744"/>
      <c r="B506" s="793" t="s">
        <v>1788</v>
      </c>
      <c r="C506" s="762"/>
      <c r="D506" s="899" t="s">
        <v>2226</v>
      </c>
      <c r="E506" s="708"/>
      <c r="F506" s="962"/>
      <c r="G506" s="962"/>
      <c r="H506" s="962"/>
    </row>
    <row r="507" spans="1:8" ht="31.5">
      <c r="A507" s="744"/>
      <c r="B507" s="1197" t="s">
        <v>2766</v>
      </c>
      <c r="C507" s="744"/>
      <c r="D507" s="910" t="s">
        <v>2705</v>
      </c>
      <c r="E507" s="708"/>
      <c r="F507" s="961"/>
      <c r="G507" s="961"/>
      <c r="H507" s="961"/>
    </row>
    <row r="508" spans="1:8" ht="15.75" customHeight="1">
      <c r="A508" s="1158"/>
      <c r="B508" s="793" t="s">
        <v>2071</v>
      </c>
      <c r="C508" s="767"/>
      <c r="D508" s="899" t="s">
        <v>2890</v>
      </c>
      <c r="E508" s="708"/>
      <c r="F508" s="531"/>
      <c r="G508" s="531"/>
      <c r="H508" s="531"/>
    </row>
    <row r="509" spans="1:8" ht="15.75">
      <c r="A509" s="1158"/>
      <c r="B509" s="793" t="s">
        <v>1807</v>
      </c>
      <c r="C509" s="744"/>
      <c r="D509" s="899" t="s">
        <v>2226</v>
      </c>
      <c r="E509" s="708"/>
      <c r="F509" s="783"/>
      <c r="G509" s="783"/>
      <c r="H509" s="783"/>
    </row>
    <row r="510" spans="1:8" ht="15.75">
      <c r="A510" s="744"/>
      <c r="B510" s="793" t="s">
        <v>2285</v>
      </c>
      <c r="C510" s="744"/>
      <c r="D510" s="899">
        <v>30</v>
      </c>
      <c r="E510" s="708"/>
      <c r="F510" s="961"/>
      <c r="G510" s="961"/>
      <c r="H510" s="961"/>
    </row>
    <row r="511" spans="1:8" ht="15.75">
      <c r="A511" s="744"/>
      <c r="B511" s="793" t="s">
        <v>2022</v>
      </c>
      <c r="C511" s="744"/>
      <c r="D511" s="899">
        <v>30</v>
      </c>
      <c r="E511" s="708"/>
      <c r="F511" s="962"/>
      <c r="G511" s="962"/>
      <c r="H511" s="962"/>
    </row>
    <row r="512" spans="1:8" ht="15.75">
      <c r="A512" s="744"/>
      <c r="B512" s="793" t="s">
        <v>2287</v>
      </c>
      <c r="C512" s="744"/>
      <c r="D512" s="899" t="s">
        <v>2115</v>
      </c>
      <c r="E512" s="708"/>
      <c r="F512" s="989"/>
      <c r="G512" s="989"/>
      <c r="H512" s="989"/>
    </row>
    <row r="513" spans="1:8" s="423" customFormat="1" ht="15.75">
      <c r="A513" s="744"/>
      <c r="B513" s="793"/>
      <c r="C513" s="762"/>
      <c r="D513" s="894" t="s">
        <v>2767</v>
      </c>
      <c r="E513" s="708"/>
      <c r="F513" s="991"/>
      <c r="G513" s="991"/>
      <c r="H513" s="991"/>
    </row>
    <row r="514" spans="1:8" s="437" customFormat="1" ht="48.75" customHeight="1">
      <c r="A514" s="754"/>
      <c r="B514" s="810" t="s">
        <v>2286</v>
      </c>
      <c r="C514" s="754"/>
      <c r="D514" s="1200" t="s">
        <v>2331</v>
      </c>
      <c r="E514" s="708"/>
      <c r="F514" s="1017"/>
      <c r="G514" s="1017"/>
      <c r="H514" s="1017"/>
    </row>
    <row r="515" spans="1:8" s="409" customFormat="1" ht="15.75">
      <c r="A515" s="1158">
        <v>710</v>
      </c>
      <c r="B515" s="805" t="s">
        <v>2288</v>
      </c>
      <c r="C515" s="744"/>
      <c r="D515" s="756"/>
      <c r="E515" s="708"/>
      <c r="F515" s="1017"/>
      <c r="G515" s="1017"/>
      <c r="H515" s="1017"/>
    </row>
    <row r="516" spans="1:8" s="473" customFormat="1" ht="15.75">
      <c r="A516" s="791"/>
      <c r="B516" s="1197" t="s">
        <v>2023</v>
      </c>
      <c r="C516" s="761" t="s">
        <v>2768</v>
      </c>
      <c r="D516" s="1385" t="s">
        <v>2548</v>
      </c>
      <c r="E516" s="708"/>
      <c r="F516" s="1015"/>
      <c r="G516" s="1015"/>
      <c r="H516" s="1015"/>
    </row>
    <row r="517" spans="1:8" s="473" customFormat="1" ht="15.75">
      <c r="A517" s="791"/>
      <c r="B517" s="1197" t="s">
        <v>2289</v>
      </c>
      <c r="C517" s="761" t="s">
        <v>2771</v>
      </c>
      <c r="D517" s="1386"/>
      <c r="E517" s="708"/>
      <c r="F517" s="991"/>
      <c r="G517" s="991"/>
      <c r="H517" s="991"/>
    </row>
    <row r="518" spans="1:8" s="649" customFormat="1" ht="15.75">
      <c r="A518" s="792"/>
      <c r="B518" s="806" t="s">
        <v>2024</v>
      </c>
      <c r="C518" s="777" t="s">
        <v>2772</v>
      </c>
      <c r="D518" s="1387"/>
      <c r="E518" s="708"/>
      <c r="F518" s="1017"/>
      <c r="G518" s="1017"/>
      <c r="H518" s="1017"/>
    </row>
    <row r="519" spans="1:8" s="409" customFormat="1" ht="15.75">
      <c r="A519" s="1158">
        <v>711</v>
      </c>
      <c r="B519" s="805" t="s">
        <v>2290</v>
      </c>
      <c r="C519" s="744"/>
      <c r="D519" s="743"/>
      <c r="E519" s="708"/>
      <c r="F519" s="1017"/>
      <c r="G519" s="1017"/>
      <c r="H519" s="1017"/>
    </row>
    <row r="520" spans="1:8" s="473" customFormat="1" ht="15.75" customHeight="1">
      <c r="A520" s="791"/>
      <c r="B520" s="1197" t="s">
        <v>2025</v>
      </c>
      <c r="C520" s="761" t="s">
        <v>2769</v>
      </c>
      <c r="D520" s="1385" t="s">
        <v>2548</v>
      </c>
      <c r="E520" s="708"/>
      <c r="F520" s="1015"/>
      <c r="G520" s="1015"/>
      <c r="H520" s="1015"/>
    </row>
    <row r="521" spans="1:8" s="473" customFormat="1" ht="15.75">
      <c r="A521" s="791"/>
      <c r="B521" s="1197" t="s">
        <v>2026</v>
      </c>
      <c r="C521" s="761" t="s">
        <v>2773</v>
      </c>
      <c r="D521" s="1386"/>
      <c r="E521" s="708"/>
      <c r="F521" s="991"/>
      <c r="G521" s="991"/>
      <c r="H521" s="991"/>
    </row>
    <row r="522" spans="1:8" s="649" customFormat="1" ht="15.75">
      <c r="A522" s="792"/>
      <c r="B522" s="806" t="s">
        <v>2027</v>
      </c>
      <c r="C522" s="777" t="s">
        <v>2774</v>
      </c>
      <c r="D522" s="1387"/>
      <c r="E522" s="708"/>
      <c r="F522" s="1017"/>
      <c r="G522" s="1017"/>
      <c r="H522" s="1017"/>
    </row>
    <row r="523" spans="1:8" s="409" customFormat="1" ht="15.75">
      <c r="A523" s="1158">
        <v>712</v>
      </c>
      <c r="B523" s="805" t="s">
        <v>2028</v>
      </c>
      <c r="C523" s="744"/>
      <c r="D523" s="743"/>
      <c r="E523" s="708"/>
      <c r="F523" s="1017"/>
      <c r="G523" s="1017"/>
      <c r="H523" s="1017"/>
    </row>
    <row r="524" spans="1:8" s="473" customFormat="1" ht="15.75" customHeight="1">
      <c r="A524" s="791"/>
      <c r="B524" s="1197" t="s">
        <v>2029</v>
      </c>
      <c r="C524" s="761" t="s">
        <v>2770</v>
      </c>
      <c r="D524" s="1385" t="s">
        <v>2548</v>
      </c>
      <c r="E524" s="708"/>
      <c r="F524" s="1015"/>
      <c r="G524" s="1015"/>
      <c r="H524" s="1015"/>
    </row>
    <row r="525" spans="1:8" s="473" customFormat="1" ht="15.75">
      <c r="A525" s="791"/>
      <c r="B525" s="1197" t="s">
        <v>2030</v>
      </c>
      <c r="C525" s="761" t="s">
        <v>2775</v>
      </c>
      <c r="D525" s="1386"/>
      <c r="E525" s="708"/>
      <c r="F525" s="991"/>
      <c r="G525" s="991"/>
      <c r="H525" s="991"/>
    </row>
    <row r="526" spans="1:8" s="649" customFormat="1" ht="15.75">
      <c r="A526" s="792"/>
      <c r="B526" s="806" t="s">
        <v>2031</v>
      </c>
      <c r="C526" s="777" t="s">
        <v>2776</v>
      </c>
      <c r="D526" s="1387"/>
      <c r="E526" s="708"/>
      <c r="F526" s="531"/>
      <c r="G526" s="531"/>
      <c r="H526" s="531"/>
    </row>
    <row r="527" spans="1:8" s="409" customFormat="1" ht="15.75">
      <c r="A527" s="1158">
        <v>720</v>
      </c>
      <c r="B527" s="805" t="s">
        <v>2032</v>
      </c>
      <c r="C527" s="744"/>
      <c r="D527" s="743"/>
      <c r="E527" s="708"/>
      <c r="F527" s="1020"/>
      <c r="G527" s="1020"/>
      <c r="H527" s="1020"/>
    </row>
    <row r="528" spans="1:8" ht="31.5" customHeight="1">
      <c r="A528" s="744"/>
      <c r="B528" s="809" t="s">
        <v>2033</v>
      </c>
      <c r="C528" s="778" t="s">
        <v>2777</v>
      </c>
      <c r="D528" s="894" t="s">
        <v>2778</v>
      </c>
      <c r="E528" s="708"/>
      <c r="F528" s="1000"/>
      <c r="G528" s="1000"/>
      <c r="H528" s="1000"/>
    </row>
    <row r="529" spans="1:8" s="648" customFormat="1" ht="15.75" customHeight="1">
      <c r="A529" s="773"/>
      <c r="B529" s="806" t="s">
        <v>2034</v>
      </c>
      <c r="C529" s="777"/>
      <c r="D529" s="901" t="s">
        <v>2227</v>
      </c>
      <c r="E529" s="708"/>
      <c r="F529" s="991"/>
      <c r="G529" s="991"/>
      <c r="H529" s="991"/>
    </row>
    <row r="530" spans="1:8" s="437" customFormat="1" ht="15.75">
      <c r="A530" s="775" t="s">
        <v>1986</v>
      </c>
      <c r="B530" s="811"/>
      <c r="C530" s="776"/>
      <c r="D530" s="789"/>
      <c r="E530" s="708"/>
      <c r="F530" s="783"/>
      <c r="G530" s="783"/>
      <c r="H530" s="783"/>
    </row>
    <row r="531" spans="1:8" s="409" customFormat="1" ht="31.5">
      <c r="A531" s="1158">
        <v>810</v>
      </c>
      <c r="B531" s="805" t="s">
        <v>1987</v>
      </c>
      <c r="C531" s="744"/>
      <c r="D531" s="743"/>
      <c r="E531" s="708"/>
      <c r="F531" s="783"/>
      <c r="G531" s="783"/>
      <c r="H531" s="783"/>
    </row>
    <row r="532" spans="1:8" s="437" customFormat="1" ht="31.5">
      <c r="A532" s="763"/>
      <c r="B532" s="793" t="s">
        <v>2228</v>
      </c>
      <c r="C532" s="744" t="s">
        <v>2779</v>
      </c>
      <c r="D532" s="899">
        <v>0</v>
      </c>
      <c r="E532" s="708"/>
      <c r="F532" s="783"/>
      <c r="G532" s="783"/>
      <c r="H532" s="783"/>
    </row>
    <row r="533" spans="1:8" s="437" customFormat="1" ht="15.75">
      <c r="A533" s="1158"/>
      <c r="B533" s="793" t="s">
        <v>2229</v>
      </c>
      <c r="C533" s="744" t="s">
        <v>2780</v>
      </c>
      <c r="D533" s="899"/>
      <c r="E533" s="708"/>
      <c r="F533" s="783"/>
      <c r="G533" s="783"/>
      <c r="H533" s="783"/>
    </row>
    <row r="534" spans="1:8" s="437" customFormat="1" ht="15.75" customHeight="1">
      <c r="A534" s="1158">
        <v>810</v>
      </c>
      <c r="B534" s="793" t="s">
        <v>2230</v>
      </c>
      <c r="C534" s="744"/>
      <c r="D534" s="899">
        <v>0</v>
      </c>
      <c r="E534" s="708"/>
      <c r="F534" s="999"/>
      <c r="G534" s="999"/>
      <c r="H534" s="999"/>
    </row>
    <row r="535" spans="1:8" s="437" customFormat="1" ht="15.75">
      <c r="A535" s="763"/>
      <c r="B535" s="793" t="s">
        <v>2785</v>
      </c>
      <c r="C535" s="744"/>
      <c r="D535" s="899">
        <v>0</v>
      </c>
      <c r="E535" s="708"/>
      <c r="F535" s="989"/>
      <c r="G535" s="989"/>
      <c r="H535" s="989"/>
    </row>
    <row r="536" spans="1:8" s="437" customFormat="1" ht="15.75">
      <c r="A536" s="763"/>
      <c r="B536" s="793" t="s">
        <v>2786</v>
      </c>
      <c r="C536" s="744"/>
      <c r="D536" s="898"/>
      <c r="E536" s="708"/>
      <c r="F536" s="989"/>
      <c r="G536" s="989"/>
      <c r="H536" s="989"/>
    </row>
    <row r="537" spans="1:8" s="437" customFormat="1" ht="15.75">
      <c r="A537" s="763"/>
      <c r="B537" s="793" t="s">
        <v>2231</v>
      </c>
      <c r="C537" s="744"/>
      <c r="D537" s="898" t="s">
        <v>1961</v>
      </c>
      <c r="E537" s="708"/>
      <c r="F537" s="989"/>
      <c r="G537" s="989"/>
      <c r="H537" s="989"/>
    </row>
    <row r="538" spans="1:8" s="437" customFormat="1" ht="15.75">
      <c r="A538" s="763"/>
      <c r="B538" s="793" t="s">
        <v>2232</v>
      </c>
      <c r="C538" s="744"/>
      <c r="D538" s="898" t="s">
        <v>1962</v>
      </c>
      <c r="E538" s="708"/>
      <c r="F538" s="989"/>
      <c r="G538" s="989"/>
      <c r="H538" s="989"/>
    </row>
    <row r="539" spans="1:8" s="437" customFormat="1" ht="15.75">
      <c r="A539" s="763"/>
      <c r="B539" s="793" t="s">
        <v>2233</v>
      </c>
      <c r="C539" s="744"/>
      <c r="D539" s="898" t="s">
        <v>1962</v>
      </c>
      <c r="E539" s="708"/>
      <c r="F539" s="783"/>
      <c r="G539" s="783"/>
      <c r="H539" s="783"/>
    </row>
    <row r="540" spans="1:8" s="437" customFormat="1" ht="15.75">
      <c r="A540" s="763"/>
      <c r="B540" s="793" t="s">
        <v>2234</v>
      </c>
      <c r="C540" s="744"/>
      <c r="D540" s="898" t="s">
        <v>1963</v>
      </c>
      <c r="E540" s="708"/>
      <c r="F540" s="783"/>
      <c r="G540" s="783"/>
      <c r="H540" s="783"/>
    </row>
    <row r="541" spans="1:8" s="437" customFormat="1" ht="31.5">
      <c r="A541" s="763"/>
      <c r="B541" s="793" t="s">
        <v>3025</v>
      </c>
      <c r="C541" s="761" t="s">
        <v>2781</v>
      </c>
      <c r="D541" s="923">
        <v>140</v>
      </c>
      <c r="E541" s="708"/>
      <c r="F541" s="989"/>
      <c r="G541" s="989"/>
      <c r="H541" s="989"/>
    </row>
    <row r="542" spans="1:8" s="437" customFormat="1" ht="15.75">
      <c r="A542" s="763"/>
      <c r="B542" s="793" t="s">
        <v>2235</v>
      </c>
      <c r="C542" s="744" t="s">
        <v>2782</v>
      </c>
      <c r="D542" s="782"/>
      <c r="E542" s="708"/>
      <c r="F542" s="783"/>
      <c r="G542" s="783"/>
      <c r="H542" s="783"/>
    </row>
    <row r="543" spans="1:8" s="437" customFormat="1" ht="15.75">
      <c r="A543" s="763"/>
      <c r="B543" s="793" t="s">
        <v>2236</v>
      </c>
      <c r="C543" s="744"/>
      <c r="D543" s="898" t="s">
        <v>2787</v>
      </c>
      <c r="E543" s="708"/>
      <c r="F543" s="783"/>
      <c r="G543" s="783"/>
      <c r="H543" s="783"/>
    </row>
    <row r="544" spans="1:8" s="437" customFormat="1" ht="15.75">
      <c r="A544" s="763"/>
      <c r="B544" s="793" t="s">
        <v>2238</v>
      </c>
      <c r="C544" s="744"/>
      <c r="D544" s="899">
        <v>0</v>
      </c>
      <c r="E544" s="708"/>
      <c r="F544" s="783"/>
      <c r="G544" s="783"/>
      <c r="H544" s="783"/>
    </row>
    <row r="545" spans="1:8" s="437" customFormat="1" ht="15.75">
      <c r="A545" s="763"/>
      <c r="B545" s="793" t="s">
        <v>2237</v>
      </c>
      <c r="C545" s="744"/>
      <c r="D545" s="899">
        <v>15</v>
      </c>
      <c r="E545" s="708"/>
      <c r="F545" s="783"/>
      <c r="G545" s="783"/>
      <c r="H545" s="783"/>
    </row>
    <row r="546" spans="1:8" s="437" customFormat="1" ht="15.75">
      <c r="A546" s="763"/>
      <c r="B546" s="793" t="s">
        <v>2239</v>
      </c>
      <c r="C546" s="744"/>
      <c r="D546" s="899">
        <v>0</v>
      </c>
      <c r="E546" s="708"/>
      <c r="F546" s="783"/>
      <c r="G546" s="783"/>
      <c r="H546" s="783"/>
    </row>
    <row r="547" spans="1:8" s="437" customFormat="1" ht="15.75">
      <c r="A547" s="763"/>
      <c r="B547" s="793" t="s">
        <v>2240</v>
      </c>
      <c r="C547" s="744"/>
      <c r="D547" s="899">
        <v>1</v>
      </c>
      <c r="E547" s="708"/>
      <c r="F547" s="783"/>
      <c r="G547" s="783"/>
      <c r="H547" s="783"/>
    </row>
    <row r="548" spans="1:8" s="437" customFormat="1" ht="15.75">
      <c r="A548" s="763"/>
      <c r="B548" s="793" t="s">
        <v>2788</v>
      </c>
      <c r="C548" s="744"/>
      <c r="D548" s="899">
        <v>1</v>
      </c>
      <c r="E548" s="708"/>
      <c r="F548" s="783"/>
      <c r="G548" s="783"/>
      <c r="H548" s="783"/>
    </row>
    <row r="549" spans="1:8" s="437" customFormat="1" ht="15.75">
      <c r="A549" s="763"/>
      <c r="B549" s="793" t="s">
        <v>2292</v>
      </c>
      <c r="C549" s="744"/>
      <c r="D549" s="899">
        <v>1.5</v>
      </c>
      <c r="E549" s="708"/>
      <c r="F549" s="989"/>
      <c r="G549" s="989"/>
      <c r="H549" s="989"/>
    </row>
    <row r="550" spans="1:8" s="437" customFormat="1" ht="15.75">
      <c r="A550" s="763"/>
      <c r="B550" s="793" t="s">
        <v>2293</v>
      </c>
      <c r="C550" s="744"/>
      <c r="D550" s="899">
        <v>0</v>
      </c>
      <c r="E550" s="708"/>
      <c r="F550" s="989"/>
      <c r="G550" s="989"/>
      <c r="H550" s="989"/>
    </row>
    <row r="551" spans="1:8" s="437" customFormat="1" ht="15.75">
      <c r="A551" s="1158"/>
      <c r="B551" s="793" t="s">
        <v>2294</v>
      </c>
      <c r="C551" s="744"/>
      <c r="D551" s="898" t="s">
        <v>1800</v>
      </c>
      <c r="E551" s="708"/>
      <c r="F551" s="989"/>
      <c r="G551" s="989"/>
      <c r="H551" s="989"/>
    </row>
    <row r="552" spans="1:8" s="437" customFormat="1" ht="15.75">
      <c r="A552" s="1158"/>
      <c r="B552" s="793" t="s">
        <v>2789</v>
      </c>
      <c r="C552" s="744"/>
      <c r="D552" s="898" t="s">
        <v>1801</v>
      </c>
      <c r="E552" s="708"/>
      <c r="F552" s="989"/>
      <c r="G552" s="989"/>
      <c r="H552" s="989"/>
    </row>
    <row r="553" spans="1:8" s="437" customFormat="1" ht="15.75">
      <c r="A553" s="763"/>
      <c r="B553" s="793" t="s">
        <v>2790</v>
      </c>
      <c r="C553" s="744"/>
      <c r="D553" s="898" t="s">
        <v>1802</v>
      </c>
      <c r="E553" s="708"/>
      <c r="F553" s="783"/>
      <c r="G553" s="783"/>
      <c r="H553" s="783"/>
    </row>
    <row r="554" spans="1:8" s="437" customFormat="1" ht="15.75">
      <c r="A554" s="763"/>
      <c r="B554" s="793" t="s">
        <v>2791</v>
      </c>
      <c r="C554" s="744"/>
      <c r="D554" s="898" t="s">
        <v>1803</v>
      </c>
      <c r="E554" s="708"/>
      <c r="F554" s="886"/>
      <c r="G554" s="886"/>
      <c r="H554" s="886"/>
    </row>
    <row r="555" spans="1:8" s="437" customFormat="1" ht="15.75">
      <c r="A555" s="763"/>
      <c r="B555" s="793" t="s">
        <v>2792</v>
      </c>
      <c r="C555" s="744" t="s">
        <v>2783</v>
      </c>
      <c r="D555" s="899">
        <v>18</v>
      </c>
      <c r="E555" s="708"/>
      <c r="F555" s="991"/>
      <c r="G555" s="991"/>
      <c r="H555" s="991"/>
    </row>
    <row r="556" spans="1:8" s="437" customFormat="1" ht="31.5">
      <c r="A556" s="764"/>
      <c r="B556" s="810" t="s">
        <v>2793</v>
      </c>
      <c r="C556" s="754" t="s">
        <v>2784</v>
      </c>
      <c r="D556" s="918">
        <v>10</v>
      </c>
      <c r="E556" s="708"/>
      <c r="F556" s="783"/>
      <c r="G556" s="783"/>
      <c r="H556" s="783"/>
    </row>
    <row r="557" spans="1:8" s="409" customFormat="1" ht="31.5">
      <c r="A557" s="1158">
        <v>811</v>
      </c>
      <c r="B557" s="805" t="s">
        <v>2794</v>
      </c>
      <c r="C557" s="744"/>
      <c r="D557" s="743"/>
      <c r="E557" s="708"/>
      <c r="F557" s="783"/>
      <c r="G557" s="783"/>
      <c r="H557" s="783"/>
    </row>
    <row r="558" spans="1:8" s="437" customFormat="1" ht="31.5">
      <c r="A558" s="763"/>
      <c r="B558" s="793" t="s">
        <v>1988</v>
      </c>
      <c r="C558" s="744" t="s">
        <v>2795</v>
      </c>
      <c r="D558" s="899">
        <v>0</v>
      </c>
      <c r="E558" s="708"/>
      <c r="F558" s="783"/>
      <c r="G558" s="783"/>
      <c r="H558" s="783"/>
    </row>
    <row r="559" spans="1:8" s="437" customFormat="1" ht="15.75">
      <c r="A559" s="1158"/>
      <c r="B559" s="793" t="s">
        <v>1789</v>
      </c>
      <c r="C559" s="744" t="s">
        <v>2796</v>
      </c>
      <c r="D559" s="899"/>
      <c r="E559" s="708"/>
      <c r="F559" s="783"/>
      <c r="G559" s="783"/>
      <c r="H559" s="783"/>
    </row>
    <row r="560" spans="1:8" s="437" customFormat="1" ht="15.75" customHeight="1">
      <c r="A560" s="763"/>
      <c r="B560" s="793" t="s">
        <v>2297</v>
      </c>
      <c r="C560" s="744"/>
      <c r="D560" s="899">
        <v>0</v>
      </c>
      <c r="E560" s="708"/>
      <c r="F560" s="999"/>
      <c r="G560" s="999"/>
      <c r="H560" s="999"/>
    </row>
    <row r="561" spans="1:8" s="437" customFormat="1" ht="31.5">
      <c r="A561" s="763"/>
      <c r="B561" s="793" t="s">
        <v>2298</v>
      </c>
      <c r="C561" s="744"/>
      <c r="D561" s="899">
        <v>0</v>
      </c>
      <c r="E561" s="708"/>
      <c r="F561" s="989"/>
      <c r="G561" s="989"/>
      <c r="H561" s="989"/>
    </row>
    <row r="562" spans="1:8" s="437" customFormat="1" ht="15.75">
      <c r="A562" s="763"/>
      <c r="B562" s="793" t="s">
        <v>2299</v>
      </c>
      <c r="C562" s="744"/>
      <c r="D562" s="898"/>
      <c r="E562" s="708"/>
      <c r="F562" s="989"/>
      <c r="G562" s="989"/>
      <c r="H562" s="989"/>
    </row>
    <row r="563" spans="1:8" s="437" customFormat="1" ht="15.75">
      <c r="A563" s="763"/>
      <c r="B563" s="793" t="s">
        <v>2231</v>
      </c>
      <c r="C563" s="744"/>
      <c r="D563" s="898" t="s">
        <v>1961</v>
      </c>
      <c r="E563" s="708"/>
      <c r="F563" s="989"/>
      <c r="G563" s="989"/>
      <c r="H563" s="989"/>
    </row>
    <row r="564" spans="1:8" s="437" customFormat="1" ht="15.75">
      <c r="A564" s="763"/>
      <c r="B564" s="793" t="s">
        <v>2232</v>
      </c>
      <c r="C564" s="744"/>
      <c r="D564" s="898" t="s">
        <v>1962</v>
      </c>
      <c r="E564" s="708"/>
      <c r="F564" s="989"/>
      <c r="G564" s="989"/>
      <c r="H564" s="989"/>
    </row>
    <row r="565" spans="1:8" s="437" customFormat="1" ht="15.75">
      <c r="A565" s="763"/>
      <c r="B565" s="793" t="s">
        <v>2233</v>
      </c>
      <c r="C565" s="744"/>
      <c r="D565" s="898" t="s">
        <v>1962</v>
      </c>
      <c r="E565" s="708"/>
      <c r="F565" s="783"/>
      <c r="G565" s="783"/>
      <c r="H565" s="783"/>
    </row>
    <row r="566" spans="1:8" s="437" customFormat="1" ht="15.75">
      <c r="A566" s="763"/>
      <c r="B566" s="793" t="s">
        <v>2234</v>
      </c>
      <c r="C566" s="744"/>
      <c r="D566" s="898" t="s">
        <v>1963</v>
      </c>
      <c r="E566" s="708"/>
      <c r="F566" s="783"/>
      <c r="G566" s="783"/>
      <c r="H566" s="783"/>
    </row>
    <row r="567" spans="1:8" s="437" customFormat="1" ht="30.75" customHeight="1">
      <c r="A567" s="763"/>
      <c r="B567" s="793" t="s">
        <v>2249</v>
      </c>
      <c r="C567" s="761" t="s">
        <v>2797</v>
      </c>
      <c r="D567" s="923">
        <v>140</v>
      </c>
      <c r="E567" s="708"/>
      <c r="F567" s="989"/>
      <c r="G567" s="989"/>
      <c r="H567" s="989"/>
    </row>
    <row r="568" spans="1:8" s="437" customFormat="1" ht="15.75">
      <c r="A568" s="763"/>
      <c r="B568" s="793" t="s">
        <v>2300</v>
      </c>
      <c r="C568" s="744" t="s">
        <v>2798</v>
      </c>
      <c r="D568" s="782"/>
      <c r="E568" s="708"/>
      <c r="F568" s="783"/>
      <c r="G568" s="783"/>
      <c r="H568" s="783"/>
    </row>
    <row r="569" spans="1:8" s="437" customFormat="1" ht="15.75">
      <c r="A569" s="763"/>
      <c r="B569" s="793" t="s">
        <v>2333</v>
      </c>
      <c r="C569" s="744"/>
      <c r="D569" s="898" t="s">
        <v>1804</v>
      </c>
      <c r="E569" s="708"/>
      <c r="F569" s="783"/>
      <c r="G569" s="783"/>
      <c r="H569" s="783"/>
    </row>
    <row r="570" spans="1:8" s="437" customFormat="1" ht="15.75">
      <c r="A570" s="763"/>
      <c r="B570" s="793" t="s">
        <v>2301</v>
      </c>
      <c r="C570" s="744"/>
      <c r="D570" s="899">
        <v>0</v>
      </c>
      <c r="E570" s="708"/>
      <c r="F570" s="783"/>
      <c r="G570" s="783"/>
      <c r="H570" s="783"/>
    </row>
    <row r="571" spans="1:8" s="437" customFormat="1" ht="15.75">
      <c r="A571" s="1158"/>
      <c r="B571" s="793" t="s">
        <v>2237</v>
      </c>
      <c r="C571" s="744"/>
      <c r="D571" s="899">
        <v>15</v>
      </c>
      <c r="E571" s="708"/>
      <c r="F571" s="783"/>
      <c r="G571" s="783"/>
      <c r="H571" s="783"/>
    </row>
    <row r="572" spans="1:8" s="437" customFormat="1" ht="15.75">
      <c r="A572" s="763"/>
      <c r="B572" s="793" t="s">
        <v>2302</v>
      </c>
      <c r="C572" s="744"/>
      <c r="D572" s="899">
        <v>0</v>
      </c>
      <c r="E572" s="708"/>
      <c r="F572" s="783"/>
      <c r="G572" s="783"/>
      <c r="H572" s="783"/>
    </row>
    <row r="573" spans="1:8" s="437" customFormat="1" ht="15.75">
      <c r="A573" s="763"/>
      <c r="B573" s="793" t="s">
        <v>2240</v>
      </c>
      <c r="C573" s="744"/>
      <c r="D573" s="899">
        <v>1</v>
      </c>
      <c r="E573" s="708"/>
      <c r="F573" s="783"/>
      <c r="G573" s="783"/>
      <c r="H573" s="783"/>
    </row>
    <row r="574" spans="1:8" s="437" customFormat="1" ht="15.75">
      <c r="A574" s="763"/>
      <c r="B574" s="793" t="s">
        <v>2291</v>
      </c>
      <c r="C574" s="744"/>
      <c r="D574" s="899">
        <v>1</v>
      </c>
      <c r="E574" s="708"/>
      <c r="F574" s="783"/>
      <c r="G574" s="783"/>
      <c r="H574" s="783"/>
    </row>
    <row r="575" spans="1:8" s="437" customFormat="1" ht="15.75">
      <c r="A575" s="763"/>
      <c r="B575" s="793" t="s">
        <v>2292</v>
      </c>
      <c r="C575" s="744"/>
      <c r="D575" s="899">
        <v>1.5</v>
      </c>
      <c r="E575" s="708"/>
      <c r="F575" s="989"/>
      <c r="G575" s="989"/>
      <c r="H575" s="989"/>
    </row>
    <row r="576" spans="1:8" s="437" customFormat="1" ht="15.75">
      <c r="A576" s="763"/>
      <c r="B576" s="793" t="s">
        <v>2293</v>
      </c>
      <c r="C576" s="744"/>
      <c r="D576" s="899">
        <v>0</v>
      </c>
      <c r="E576" s="708"/>
      <c r="F576" s="989"/>
      <c r="G576" s="989"/>
      <c r="H576" s="989"/>
    </row>
    <row r="577" spans="1:8" s="437" customFormat="1" ht="15.75">
      <c r="A577" s="763"/>
      <c r="B577" s="793" t="s">
        <v>2802</v>
      </c>
      <c r="C577" s="744"/>
      <c r="D577" s="898" t="s">
        <v>1800</v>
      </c>
      <c r="E577" s="708"/>
      <c r="F577" s="989"/>
      <c r="G577" s="989"/>
      <c r="H577" s="989"/>
    </row>
    <row r="578" spans="1:8" s="437" customFormat="1" ht="15.75">
      <c r="A578" s="763"/>
      <c r="B578" s="793" t="s">
        <v>2801</v>
      </c>
      <c r="C578" s="744"/>
      <c r="D578" s="898" t="s">
        <v>1801</v>
      </c>
      <c r="E578" s="708"/>
      <c r="F578" s="989"/>
      <c r="G578" s="989"/>
      <c r="H578" s="989"/>
    </row>
    <row r="579" spans="1:8" s="437" customFormat="1" ht="15.75">
      <c r="A579" s="763"/>
      <c r="B579" s="793" t="s">
        <v>2790</v>
      </c>
      <c r="C579" s="744"/>
      <c r="D579" s="898" t="s">
        <v>1802</v>
      </c>
      <c r="E579" s="708"/>
      <c r="F579" s="783"/>
      <c r="G579" s="783"/>
      <c r="H579" s="783"/>
    </row>
    <row r="580" spans="1:8" s="437" customFormat="1" ht="15.75">
      <c r="A580" s="763"/>
      <c r="B580" s="793" t="s">
        <v>2803</v>
      </c>
      <c r="C580" s="744"/>
      <c r="D580" s="898" t="s">
        <v>1803</v>
      </c>
      <c r="E580" s="708"/>
      <c r="F580" s="886"/>
      <c r="G580" s="886"/>
      <c r="H580" s="886"/>
    </row>
    <row r="581" spans="1:8" s="409" customFormat="1" ht="15.75">
      <c r="A581" s="763"/>
      <c r="B581" s="793" t="s">
        <v>2295</v>
      </c>
      <c r="C581" s="744" t="s">
        <v>2799</v>
      </c>
      <c r="D581" s="899">
        <v>18</v>
      </c>
      <c r="E581" s="708"/>
      <c r="F581" s="991"/>
      <c r="G581" s="991"/>
      <c r="H581" s="991"/>
    </row>
    <row r="582" spans="1:8" s="437" customFormat="1" ht="31.5">
      <c r="A582" s="764"/>
      <c r="B582" s="810" t="s">
        <v>2296</v>
      </c>
      <c r="C582" s="754" t="s">
        <v>2800</v>
      </c>
      <c r="D582" s="918">
        <v>10</v>
      </c>
      <c r="E582" s="708"/>
      <c r="F582" s="783"/>
      <c r="G582" s="783"/>
      <c r="H582" s="783"/>
    </row>
    <row r="583" spans="1:8" s="409" customFormat="1" ht="31.5">
      <c r="A583" s="1158">
        <v>812</v>
      </c>
      <c r="B583" s="805" t="s">
        <v>2804</v>
      </c>
      <c r="C583" s="744"/>
      <c r="D583" s="743"/>
      <c r="E583" s="708"/>
      <c r="F583" s="783"/>
      <c r="G583" s="783"/>
      <c r="H583" s="783"/>
    </row>
    <row r="584" spans="1:8" s="437" customFormat="1" ht="31.5">
      <c r="A584" s="763"/>
      <c r="B584" s="793" t="s">
        <v>2303</v>
      </c>
      <c r="C584" s="744" t="s">
        <v>2805</v>
      </c>
      <c r="D584" s="899">
        <v>0</v>
      </c>
      <c r="E584" s="708"/>
      <c r="F584" s="783"/>
      <c r="G584" s="783"/>
      <c r="H584" s="783"/>
    </row>
    <row r="585" spans="1:8" s="437" customFormat="1" ht="15.75">
      <c r="A585" s="1158"/>
      <c r="B585" s="793" t="s">
        <v>1989</v>
      </c>
      <c r="C585" s="744" t="s">
        <v>2806</v>
      </c>
      <c r="D585" s="899"/>
      <c r="E585" s="708"/>
      <c r="F585" s="783"/>
      <c r="G585" s="783"/>
      <c r="H585" s="783"/>
    </row>
    <row r="586" spans="1:8" s="437" customFormat="1" ht="15.75" customHeight="1">
      <c r="A586" s="763"/>
      <c r="B586" s="793" t="s">
        <v>2304</v>
      </c>
      <c r="C586" s="744"/>
      <c r="D586" s="899">
        <v>0</v>
      </c>
      <c r="E586" s="708"/>
      <c r="F586" s="999"/>
      <c r="G586" s="999"/>
      <c r="H586" s="999"/>
    </row>
    <row r="587" spans="1:8" s="437" customFormat="1" ht="15.75">
      <c r="A587" s="763"/>
      <c r="B587" s="793" t="s">
        <v>2807</v>
      </c>
      <c r="C587" s="744"/>
      <c r="D587" s="899">
        <v>1</v>
      </c>
      <c r="E587" s="708"/>
      <c r="F587" s="989"/>
      <c r="G587" s="989"/>
      <c r="H587" s="989"/>
    </row>
    <row r="588" spans="1:8" s="437" customFormat="1" ht="15.75">
      <c r="A588" s="763"/>
      <c r="B588" s="793" t="s">
        <v>2299</v>
      </c>
      <c r="C588" s="744"/>
      <c r="D588" s="898"/>
      <c r="E588" s="708"/>
      <c r="F588" s="989"/>
      <c r="G588" s="989"/>
      <c r="H588" s="989"/>
    </row>
    <row r="589" spans="1:8" s="437" customFormat="1" ht="15.75">
      <c r="A589" s="763"/>
      <c r="B589" s="793" t="s">
        <v>2231</v>
      </c>
      <c r="C589" s="744"/>
      <c r="D589" s="898" t="s">
        <v>1961</v>
      </c>
      <c r="E589" s="708"/>
      <c r="F589" s="989"/>
      <c r="G589" s="989"/>
      <c r="H589" s="989"/>
    </row>
    <row r="590" spans="1:8" s="437" customFormat="1" ht="15.75">
      <c r="A590" s="763"/>
      <c r="B590" s="793" t="s">
        <v>2808</v>
      </c>
      <c r="C590" s="744"/>
      <c r="D590" s="898" t="s">
        <v>1962</v>
      </c>
      <c r="E590" s="708"/>
      <c r="F590" s="989"/>
      <c r="G590" s="989"/>
      <c r="H590" s="989"/>
    </row>
    <row r="591" spans="1:8" s="437" customFormat="1" ht="15.75">
      <c r="A591" s="763"/>
      <c r="B591" s="793" t="s">
        <v>2809</v>
      </c>
      <c r="C591" s="744"/>
      <c r="D591" s="898" t="s">
        <v>1962</v>
      </c>
      <c r="E591" s="708"/>
      <c r="F591" s="783"/>
      <c r="G591" s="783"/>
      <c r="H591" s="783"/>
    </row>
    <row r="592" spans="1:8" s="437" customFormat="1" ht="15.75">
      <c r="A592" s="763"/>
      <c r="B592" s="793" t="s">
        <v>2234</v>
      </c>
      <c r="C592" s="744"/>
      <c r="D592" s="898" t="s">
        <v>1963</v>
      </c>
      <c r="E592" s="708"/>
      <c r="F592" s="783"/>
      <c r="G592" s="783"/>
      <c r="H592" s="783"/>
    </row>
    <row r="593" spans="1:8" s="437" customFormat="1" ht="31.5">
      <c r="A593" s="770">
        <v>812</v>
      </c>
      <c r="B593" s="793" t="s">
        <v>2305</v>
      </c>
      <c r="C593" s="778" t="s">
        <v>2810</v>
      </c>
      <c r="D593" s="923">
        <v>140</v>
      </c>
      <c r="E593" s="708"/>
      <c r="F593" s="989"/>
      <c r="G593" s="989"/>
      <c r="H593" s="989"/>
    </row>
    <row r="594" spans="1:8" s="437" customFormat="1" ht="15.75">
      <c r="A594" s="763"/>
      <c r="B594" s="793" t="s">
        <v>2300</v>
      </c>
      <c r="C594" s="744" t="s">
        <v>2811</v>
      </c>
      <c r="D594" s="782"/>
      <c r="E594" s="708"/>
      <c r="F594" s="783"/>
      <c r="G594" s="783"/>
      <c r="H594" s="783"/>
    </row>
    <row r="595" spans="1:8" s="437" customFormat="1" ht="15.75">
      <c r="A595" s="763"/>
      <c r="B595" s="793" t="s">
        <v>2334</v>
      </c>
      <c r="C595" s="744"/>
      <c r="D595" s="898" t="s">
        <v>1804</v>
      </c>
      <c r="E595" s="708"/>
      <c r="F595" s="783"/>
      <c r="G595" s="783"/>
      <c r="H595" s="783"/>
    </row>
    <row r="596" spans="1:8" s="437" customFormat="1" ht="15.75">
      <c r="A596" s="763"/>
      <c r="B596" s="793" t="s">
        <v>2306</v>
      </c>
      <c r="C596" s="744"/>
      <c r="D596" s="899">
        <v>0</v>
      </c>
      <c r="E596" s="708"/>
      <c r="F596" s="783"/>
      <c r="G596" s="783"/>
      <c r="H596" s="783"/>
    </row>
    <row r="597" spans="1:8" s="437" customFormat="1" ht="15.75">
      <c r="A597" s="763"/>
      <c r="B597" s="793" t="s">
        <v>2237</v>
      </c>
      <c r="C597" s="744"/>
      <c r="D597" s="899">
        <v>15</v>
      </c>
      <c r="E597" s="708"/>
      <c r="F597" s="783"/>
      <c r="G597" s="783"/>
      <c r="H597" s="783"/>
    </row>
    <row r="598" spans="1:8" s="437" customFormat="1" ht="15.75">
      <c r="A598" s="763"/>
      <c r="B598" s="793" t="s">
        <v>2302</v>
      </c>
      <c r="C598" s="744"/>
      <c r="D598" s="899">
        <v>0</v>
      </c>
      <c r="E598" s="708"/>
      <c r="F598" s="783"/>
      <c r="G598" s="783"/>
      <c r="H598" s="783"/>
    </row>
    <row r="599" spans="1:8" s="437" customFormat="1" ht="15.75">
      <c r="A599" s="763"/>
      <c r="B599" s="793" t="s">
        <v>2240</v>
      </c>
      <c r="C599" s="744"/>
      <c r="D599" s="899">
        <v>1</v>
      </c>
      <c r="E599" s="708"/>
      <c r="F599" s="783"/>
      <c r="G599" s="783"/>
      <c r="H599" s="783"/>
    </row>
    <row r="600" spans="1:8" s="437" customFormat="1" ht="15.75">
      <c r="A600" s="763"/>
      <c r="B600" s="793" t="s">
        <v>2812</v>
      </c>
      <c r="C600" s="744"/>
      <c r="D600" s="899">
        <v>1</v>
      </c>
      <c r="E600" s="708"/>
      <c r="F600" s="783"/>
      <c r="G600" s="783"/>
      <c r="H600" s="783"/>
    </row>
    <row r="601" spans="1:8" s="437" customFormat="1" ht="15.75">
      <c r="A601" s="763"/>
      <c r="B601" s="793" t="s">
        <v>2292</v>
      </c>
      <c r="C601" s="744"/>
      <c r="D601" s="899">
        <v>1.5</v>
      </c>
      <c r="E601" s="708"/>
      <c r="F601" s="989"/>
      <c r="G601" s="989"/>
      <c r="H601" s="989"/>
    </row>
    <row r="602" spans="1:8" s="437" customFormat="1" ht="15.75">
      <c r="A602" s="763"/>
      <c r="B602" s="793" t="s">
        <v>2293</v>
      </c>
      <c r="C602" s="744"/>
      <c r="D602" s="899">
        <v>0</v>
      </c>
      <c r="E602" s="708"/>
      <c r="F602" s="989"/>
      <c r="G602" s="989"/>
      <c r="H602" s="989"/>
    </row>
    <row r="603" spans="1:8" s="437" customFormat="1" ht="15.75">
      <c r="A603" s="763"/>
      <c r="B603" s="793" t="s">
        <v>2802</v>
      </c>
      <c r="C603" s="744"/>
      <c r="D603" s="898" t="s">
        <v>1800</v>
      </c>
      <c r="E603" s="708"/>
      <c r="F603" s="989"/>
      <c r="G603" s="989"/>
      <c r="H603" s="989"/>
    </row>
    <row r="604" spans="1:8" s="437" customFormat="1" ht="15.75">
      <c r="A604" s="763"/>
      <c r="B604" s="793" t="s">
        <v>2801</v>
      </c>
      <c r="C604" s="744"/>
      <c r="D604" s="898" t="s">
        <v>1801</v>
      </c>
      <c r="E604" s="708"/>
      <c r="F604" s="989"/>
      <c r="G604" s="989"/>
      <c r="H604" s="989"/>
    </row>
    <row r="605" spans="1:8" s="437" customFormat="1" ht="15.75">
      <c r="A605" s="763"/>
      <c r="B605" s="793" t="s">
        <v>2814</v>
      </c>
      <c r="C605" s="744"/>
      <c r="D605" s="898" t="s">
        <v>1802</v>
      </c>
      <c r="E605" s="708"/>
      <c r="F605" s="783"/>
      <c r="G605" s="783"/>
      <c r="H605" s="783"/>
    </row>
    <row r="606" spans="1:8" s="437" customFormat="1" ht="15.75">
      <c r="A606" s="763"/>
      <c r="B606" s="793" t="s">
        <v>2813</v>
      </c>
      <c r="C606" s="744"/>
      <c r="D606" s="898" t="s">
        <v>1803</v>
      </c>
      <c r="E606" s="708"/>
      <c r="F606" s="886"/>
      <c r="G606" s="886"/>
      <c r="H606" s="886"/>
    </row>
    <row r="607" spans="1:8" s="409" customFormat="1" ht="15.75">
      <c r="A607" s="763"/>
      <c r="B607" s="793" t="s">
        <v>2817</v>
      </c>
      <c r="C607" s="744" t="s">
        <v>2815</v>
      </c>
      <c r="D607" s="899">
        <v>18</v>
      </c>
      <c r="E607" s="708"/>
      <c r="F607" s="991"/>
      <c r="G607" s="991"/>
      <c r="H607" s="991"/>
    </row>
    <row r="608" spans="1:8" s="437" customFormat="1" ht="31.5">
      <c r="A608" s="764"/>
      <c r="B608" s="810" t="s">
        <v>2818</v>
      </c>
      <c r="C608" s="754" t="s">
        <v>2816</v>
      </c>
      <c r="D608" s="918">
        <v>10</v>
      </c>
      <c r="E608" s="708"/>
      <c r="F608" s="783"/>
      <c r="G608" s="783"/>
      <c r="H608" s="783"/>
    </row>
    <row r="609" spans="1:8" s="409" customFormat="1" ht="31.5">
      <c r="A609" s="1158">
        <v>813</v>
      </c>
      <c r="B609" s="805" t="s">
        <v>2819</v>
      </c>
      <c r="C609" s="744"/>
      <c r="D609" s="743"/>
      <c r="E609" s="708"/>
      <c r="F609" s="783"/>
      <c r="G609" s="783"/>
      <c r="H609" s="783"/>
    </row>
    <row r="610" spans="1:8" s="437" customFormat="1" ht="31.5">
      <c r="A610" s="763"/>
      <c r="B610" s="793" t="s">
        <v>2307</v>
      </c>
      <c r="C610" s="744" t="s">
        <v>2822</v>
      </c>
      <c r="D610" s="782"/>
      <c r="E610" s="708"/>
      <c r="F610" s="783"/>
      <c r="G610" s="783"/>
      <c r="H610" s="783"/>
    </row>
    <row r="611" spans="1:8" s="437" customFormat="1" ht="15.75">
      <c r="A611" s="763"/>
      <c r="B611" s="793" t="s">
        <v>2820</v>
      </c>
      <c r="C611" s="744"/>
      <c r="D611" s="899">
        <v>0</v>
      </c>
      <c r="E611" s="708"/>
      <c r="F611" s="783"/>
      <c r="G611" s="783"/>
      <c r="H611" s="783"/>
    </row>
    <row r="612" spans="1:8" s="437" customFormat="1" ht="15.75">
      <c r="A612" s="763"/>
      <c r="B612" s="793" t="s">
        <v>2821</v>
      </c>
      <c r="C612" s="744"/>
      <c r="D612" s="899">
        <v>0</v>
      </c>
      <c r="E612" s="708"/>
      <c r="F612" s="783"/>
      <c r="G612" s="783"/>
      <c r="H612" s="783"/>
    </row>
    <row r="613" spans="1:8" s="437" customFormat="1" ht="15.75">
      <c r="A613" s="1158"/>
      <c r="B613" s="793" t="s">
        <v>1989</v>
      </c>
      <c r="C613" s="744" t="s">
        <v>2825</v>
      </c>
      <c r="D613" s="899"/>
      <c r="E613" s="708"/>
      <c r="F613" s="783"/>
      <c r="G613" s="783"/>
      <c r="H613" s="783"/>
    </row>
    <row r="614" spans="1:8" s="437" customFormat="1" ht="15.75" customHeight="1">
      <c r="A614" s="763"/>
      <c r="B614" s="793" t="s">
        <v>2304</v>
      </c>
      <c r="C614" s="744"/>
      <c r="D614" s="899">
        <v>0</v>
      </c>
      <c r="E614" s="708"/>
      <c r="F614" s="999"/>
      <c r="G614" s="999"/>
      <c r="H614" s="999"/>
    </row>
    <row r="615" spans="1:8" s="437" customFormat="1" ht="15.75">
      <c r="A615" s="1158"/>
      <c r="B615" s="793" t="s">
        <v>2823</v>
      </c>
      <c r="C615" s="744"/>
      <c r="D615" s="899">
        <v>0</v>
      </c>
      <c r="E615" s="708"/>
      <c r="F615" s="989"/>
      <c r="G615" s="989"/>
      <c r="H615" s="989"/>
    </row>
    <row r="616" spans="1:8" s="437" customFormat="1" ht="15.75">
      <c r="A616" s="1158"/>
      <c r="B616" s="793" t="s">
        <v>2824</v>
      </c>
      <c r="C616" s="744"/>
      <c r="D616" s="898"/>
      <c r="E616" s="708"/>
      <c r="F616" s="989"/>
      <c r="G616" s="989"/>
      <c r="H616" s="989"/>
    </row>
    <row r="617" spans="1:8" s="437" customFormat="1" ht="15.75">
      <c r="A617" s="763"/>
      <c r="B617" s="793" t="s">
        <v>2231</v>
      </c>
      <c r="C617" s="744"/>
      <c r="D617" s="898" t="s">
        <v>1961</v>
      </c>
      <c r="E617" s="708"/>
      <c r="F617" s="989"/>
      <c r="G617" s="989"/>
      <c r="H617" s="989"/>
    </row>
    <row r="618" spans="1:8" s="437" customFormat="1" ht="15.75">
      <c r="A618" s="763"/>
      <c r="B618" s="793" t="s">
        <v>2808</v>
      </c>
      <c r="C618" s="744"/>
      <c r="D618" s="898" t="s">
        <v>1962</v>
      </c>
      <c r="E618" s="708"/>
      <c r="F618" s="989"/>
      <c r="G618" s="989"/>
      <c r="H618" s="989"/>
    </row>
    <row r="619" spans="1:8" s="437" customFormat="1" ht="15.75">
      <c r="A619" s="763"/>
      <c r="B619" s="793" t="s">
        <v>2809</v>
      </c>
      <c r="C619" s="744"/>
      <c r="D619" s="898" t="s">
        <v>1962</v>
      </c>
      <c r="E619" s="708"/>
      <c r="F619" s="783"/>
      <c r="G619" s="783"/>
      <c r="H619" s="783"/>
    </row>
    <row r="620" spans="1:8" s="437" customFormat="1" ht="15.75">
      <c r="A620" s="763"/>
      <c r="B620" s="793" t="s">
        <v>2234</v>
      </c>
      <c r="C620" s="744"/>
      <c r="D620" s="898" t="s">
        <v>1963</v>
      </c>
      <c r="E620" s="708"/>
      <c r="F620" s="783"/>
      <c r="G620" s="783"/>
      <c r="H620" s="783"/>
    </row>
    <row r="621" spans="1:8" s="437" customFormat="1" ht="31.5">
      <c r="A621" s="758"/>
      <c r="B621" s="793" t="s">
        <v>1990</v>
      </c>
      <c r="C621" s="744" t="s">
        <v>2826</v>
      </c>
      <c r="D621" s="899">
        <v>140</v>
      </c>
      <c r="E621" s="708"/>
      <c r="F621" s="989"/>
      <c r="G621" s="989"/>
      <c r="H621" s="989"/>
    </row>
    <row r="622" spans="1:8" s="437" customFormat="1" ht="15.75">
      <c r="A622" s="763"/>
      <c r="B622" s="793" t="s">
        <v>2300</v>
      </c>
      <c r="C622" s="744" t="s">
        <v>2827</v>
      </c>
      <c r="D622" s="782"/>
      <c r="E622" s="708"/>
      <c r="F622" s="783"/>
      <c r="G622" s="783"/>
      <c r="H622" s="783"/>
    </row>
    <row r="623" spans="1:8" s="437" customFormat="1" ht="15.75">
      <c r="A623" s="763"/>
      <c r="B623" s="793" t="s">
        <v>2308</v>
      </c>
      <c r="C623" s="744"/>
      <c r="D623" s="898" t="s">
        <v>1804</v>
      </c>
      <c r="E623" s="708"/>
      <c r="F623" s="783"/>
      <c r="G623" s="783"/>
      <c r="H623" s="783"/>
    </row>
    <row r="624" spans="1:8" s="437" customFormat="1" ht="15.75">
      <c r="A624" s="763"/>
      <c r="B624" s="793" t="s">
        <v>2301</v>
      </c>
      <c r="C624" s="744"/>
      <c r="D624" s="899">
        <v>0</v>
      </c>
      <c r="E624" s="708"/>
      <c r="F624" s="783"/>
      <c r="G624" s="783"/>
      <c r="H624" s="783"/>
    </row>
    <row r="625" spans="1:8" s="437" customFormat="1" ht="15.75">
      <c r="A625" s="763"/>
      <c r="B625" s="793" t="s">
        <v>2237</v>
      </c>
      <c r="C625" s="744"/>
      <c r="D625" s="899">
        <v>15</v>
      </c>
      <c r="E625" s="708"/>
      <c r="F625" s="783"/>
      <c r="G625" s="783"/>
      <c r="H625" s="783"/>
    </row>
    <row r="626" spans="1:8" s="437" customFormat="1" ht="15.75">
      <c r="A626" s="763"/>
      <c r="B626" s="793" t="s">
        <v>2302</v>
      </c>
      <c r="C626" s="744"/>
      <c r="D626" s="899">
        <v>0</v>
      </c>
      <c r="E626" s="708"/>
      <c r="F626" s="783"/>
      <c r="G626" s="783"/>
      <c r="H626" s="783"/>
    </row>
    <row r="627" spans="1:8" s="437" customFormat="1" ht="15.75">
      <c r="A627" s="763"/>
      <c r="B627" s="793" t="s">
        <v>2240</v>
      </c>
      <c r="C627" s="744"/>
      <c r="D627" s="899">
        <v>1</v>
      </c>
      <c r="E627" s="708"/>
      <c r="F627" s="783"/>
      <c r="G627" s="783"/>
      <c r="H627" s="783"/>
    </row>
    <row r="628" spans="1:8" s="437" customFormat="1" ht="15.75">
      <c r="A628" s="763"/>
      <c r="B628" s="793" t="s">
        <v>2788</v>
      </c>
      <c r="C628" s="744"/>
      <c r="D628" s="899">
        <v>1</v>
      </c>
      <c r="E628" s="708"/>
      <c r="F628" s="783"/>
      <c r="G628" s="783"/>
      <c r="H628" s="783"/>
    </row>
    <row r="629" spans="1:8" s="437" customFormat="1" ht="15.75">
      <c r="A629" s="763"/>
      <c r="B629" s="793" t="s">
        <v>2292</v>
      </c>
      <c r="C629" s="744"/>
      <c r="D629" s="899">
        <v>1.5</v>
      </c>
      <c r="E629" s="708"/>
      <c r="F629" s="989"/>
      <c r="G629" s="989"/>
      <c r="H629" s="989"/>
    </row>
    <row r="630" spans="1:8" s="437" customFormat="1" ht="15.75">
      <c r="A630" s="1158"/>
      <c r="B630" s="793" t="s">
        <v>2293</v>
      </c>
      <c r="C630" s="744"/>
      <c r="D630" s="899">
        <v>0</v>
      </c>
      <c r="E630" s="708"/>
      <c r="F630" s="989"/>
      <c r="G630" s="989"/>
      <c r="H630" s="989"/>
    </row>
    <row r="631" spans="1:8" s="437" customFormat="1" ht="15.75">
      <c r="A631" s="763"/>
      <c r="B631" s="793" t="s">
        <v>2802</v>
      </c>
      <c r="C631" s="744"/>
      <c r="D631" s="898" t="s">
        <v>1800</v>
      </c>
      <c r="E631" s="708"/>
      <c r="F631" s="989"/>
      <c r="G631" s="989"/>
      <c r="H631" s="989"/>
    </row>
    <row r="632" spans="1:8" s="437" customFormat="1" ht="15.75">
      <c r="A632" s="763"/>
      <c r="B632" s="793" t="s">
        <v>2801</v>
      </c>
      <c r="C632" s="744"/>
      <c r="D632" s="898" t="s">
        <v>1801</v>
      </c>
      <c r="E632" s="708"/>
      <c r="F632" s="989"/>
      <c r="G632" s="989"/>
      <c r="H632" s="989"/>
    </row>
    <row r="633" spans="1:8" s="437" customFormat="1" ht="15.75">
      <c r="A633" s="763"/>
      <c r="B633" s="793" t="s">
        <v>2790</v>
      </c>
      <c r="C633" s="744"/>
      <c r="D633" s="898" t="s">
        <v>1802</v>
      </c>
      <c r="E633" s="708"/>
      <c r="F633" s="783"/>
      <c r="G633" s="783"/>
      <c r="H633" s="783"/>
    </row>
    <row r="634" spans="1:8" s="437" customFormat="1" ht="15.75">
      <c r="A634" s="763"/>
      <c r="B634" s="793" t="s">
        <v>2813</v>
      </c>
      <c r="C634" s="744"/>
      <c r="D634" s="898" t="s">
        <v>1803</v>
      </c>
      <c r="E634" s="708"/>
      <c r="F634" s="886"/>
      <c r="G634" s="886"/>
      <c r="H634" s="886"/>
    </row>
    <row r="635" spans="1:8" ht="15.75">
      <c r="A635" s="763"/>
      <c r="B635" s="793" t="s">
        <v>2817</v>
      </c>
      <c r="C635" s="744" t="s">
        <v>2828</v>
      </c>
      <c r="D635" s="899">
        <v>18</v>
      </c>
      <c r="E635" s="708"/>
      <c r="F635" s="991"/>
      <c r="G635" s="991"/>
      <c r="H635" s="991"/>
    </row>
    <row r="636" spans="1:8" s="437" customFormat="1" ht="31.5">
      <c r="A636" s="764"/>
      <c r="B636" s="810" t="s">
        <v>2818</v>
      </c>
      <c r="C636" s="754" t="s">
        <v>2829</v>
      </c>
      <c r="D636" s="918">
        <v>10</v>
      </c>
      <c r="E636" s="708"/>
      <c r="F636" s="989"/>
      <c r="G636" s="989"/>
      <c r="H636" s="989"/>
    </row>
    <row r="637" spans="1:8" s="409" customFormat="1" ht="31.5">
      <c r="A637" s="1158">
        <v>840</v>
      </c>
      <c r="B637" s="805" t="s">
        <v>2309</v>
      </c>
      <c r="C637" s="744"/>
      <c r="D637" s="743"/>
      <c r="E637" s="708"/>
      <c r="F637" s="991"/>
      <c r="G637" s="991"/>
      <c r="H637" s="991"/>
    </row>
    <row r="638" spans="1:8" s="437" customFormat="1" ht="31.5">
      <c r="A638" s="766"/>
      <c r="B638" s="810" t="s">
        <v>2310</v>
      </c>
      <c r="C638" s="754" t="s">
        <v>2830</v>
      </c>
      <c r="D638" s="918" t="s">
        <v>2093</v>
      </c>
      <c r="E638" s="708"/>
      <c r="F638" s="989"/>
      <c r="G638" s="989"/>
      <c r="H638" s="989"/>
    </row>
    <row r="639" spans="1:8" s="409" customFormat="1" ht="31.5">
      <c r="A639" s="1158">
        <v>841</v>
      </c>
      <c r="B639" s="805" t="s">
        <v>2831</v>
      </c>
      <c r="C639" s="744"/>
      <c r="D639" s="743"/>
      <c r="E639" s="708"/>
      <c r="F639" s="991"/>
      <c r="G639" s="991"/>
      <c r="H639" s="991"/>
    </row>
    <row r="640" spans="1:8" s="437" customFormat="1" ht="31.5">
      <c r="A640" s="766"/>
      <c r="B640" s="810" t="s">
        <v>2311</v>
      </c>
      <c r="C640" s="754" t="s">
        <v>2832</v>
      </c>
      <c r="D640" s="918" t="s">
        <v>2093</v>
      </c>
      <c r="E640" s="708"/>
      <c r="F640" s="989"/>
      <c r="G640" s="989"/>
      <c r="H640" s="989"/>
    </row>
    <row r="641" spans="1:8" s="409" customFormat="1" ht="35.25" customHeight="1">
      <c r="A641" s="1158">
        <v>842</v>
      </c>
      <c r="B641" s="805" t="s">
        <v>2833</v>
      </c>
      <c r="C641" s="744"/>
      <c r="D641" s="743"/>
      <c r="E641" s="708"/>
      <c r="F641" s="1000"/>
      <c r="G641" s="1000"/>
      <c r="H641" s="1000"/>
    </row>
    <row r="642" spans="1:8" s="437" customFormat="1" ht="31.5">
      <c r="A642" s="766"/>
      <c r="B642" s="810" t="s">
        <v>2312</v>
      </c>
      <c r="C642" s="754" t="s">
        <v>2834</v>
      </c>
      <c r="D642" s="919" t="s">
        <v>2093</v>
      </c>
      <c r="E642" s="708"/>
      <c r="F642" s="1000"/>
      <c r="G642" s="1000"/>
      <c r="H642" s="1000"/>
    </row>
    <row r="643" spans="1:8" s="405" customFormat="1" ht="15.75">
      <c r="A643" s="739" t="s">
        <v>1991</v>
      </c>
      <c r="B643" s="812"/>
      <c r="C643" s="740"/>
      <c r="D643" s="740"/>
      <c r="E643" s="890"/>
      <c r="F643" s="998"/>
      <c r="G643" s="998"/>
      <c r="H643" s="998"/>
    </row>
    <row r="644" spans="1:8" s="437" customFormat="1" ht="15.75">
      <c r="A644" s="794" t="s">
        <v>2835</v>
      </c>
      <c r="B644" s="815"/>
      <c r="C644" s="795"/>
      <c r="D644" s="920"/>
      <c r="E644" s="708"/>
      <c r="F644" s="783"/>
      <c r="G644" s="783"/>
      <c r="H644" s="783"/>
    </row>
    <row r="645" spans="1:8" ht="15.75">
      <c r="A645" s="1158">
        <v>900</v>
      </c>
      <c r="B645" s="805" t="s">
        <v>3006</v>
      </c>
      <c r="C645" s="761"/>
      <c r="D645" s="774"/>
      <c r="E645" s="708"/>
      <c r="F645" s="783"/>
      <c r="G645" s="783"/>
      <c r="H645" s="783"/>
    </row>
    <row r="646" spans="1:8" ht="15.75">
      <c r="A646" s="744"/>
      <c r="B646" s="793" t="s">
        <v>2990</v>
      </c>
      <c r="C646" s="744" t="s">
        <v>2836</v>
      </c>
      <c r="D646" s="782"/>
      <c r="E646" s="708"/>
      <c r="F646" s="783"/>
      <c r="G646" s="783"/>
      <c r="H646" s="783"/>
    </row>
    <row r="647" spans="1:8" ht="15.75">
      <c r="A647" s="744"/>
      <c r="B647" s="793" t="s">
        <v>2993</v>
      </c>
      <c r="C647" s="744"/>
      <c r="D647" s="899">
        <v>50</v>
      </c>
      <c r="E647" s="708"/>
      <c r="F647" s="783"/>
      <c r="G647" s="783"/>
      <c r="H647" s="783"/>
    </row>
    <row r="648" spans="1:8" ht="15.75">
      <c r="A648" s="744"/>
      <c r="B648" s="793" t="s">
        <v>2994</v>
      </c>
      <c r="C648" s="744"/>
      <c r="D648" s="899">
        <v>30</v>
      </c>
      <c r="E648" s="708"/>
      <c r="F648" s="886"/>
      <c r="G648" s="886"/>
      <c r="H648" s="886"/>
    </row>
    <row r="649" spans="1:8" s="423" customFormat="1" ht="31.5">
      <c r="A649" s="1158">
        <v>900</v>
      </c>
      <c r="B649" s="793" t="s">
        <v>2995</v>
      </c>
      <c r="C649" s="744"/>
      <c r="D649" s="899"/>
      <c r="E649" s="708"/>
      <c r="F649" s="531"/>
      <c r="G649" s="531"/>
      <c r="H649" s="1063">
        <v>350</v>
      </c>
    </row>
    <row r="650" spans="1:8" ht="15.75">
      <c r="A650" s="761"/>
      <c r="B650" s="1197" t="s">
        <v>2998</v>
      </c>
      <c r="C650" s="761"/>
      <c r="D650" s="923">
        <v>100</v>
      </c>
      <c r="E650" s="708"/>
      <c r="F650" s="531"/>
      <c r="G650" s="531"/>
      <c r="H650" s="531"/>
    </row>
    <row r="651" spans="1:8" ht="18" customHeight="1">
      <c r="A651" s="744"/>
      <c r="B651" s="1392" t="s">
        <v>2997</v>
      </c>
      <c r="C651" s="744"/>
      <c r="D651" s="910" t="s">
        <v>2988</v>
      </c>
      <c r="E651" s="708"/>
      <c r="F651" s="783"/>
      <c r="G651" s="783"/>
      <c r="H651" s="783"/>
    </row>
    <row r="652" spans="1:8" ht="15.75">
      <c r="A652" s="744"/>
      <c r="B652" s="1392"/>
      <c r="C652" s="744"/>
      <c r="D652" s="899" t="s">
        <v>2986</v>
      </c>
      <c r="E652" s="708"/>
      <c r="F652" s="783"/>
      <c r="G652" s="783"/>
      <c r="H652" s="783"/>
    </row>
    <row r="653" spans="1:8" ht="15.75">
      <c r="A653" s="744"/>
      <c r="B653" s="1392"/>
      <c r="C653" s="744"/>
      <c r="D653" s="899">
        <v>10</v>
      </c>
      <c r="E653" s="708"/>
      <c r="F653" s="886"/>
      <c r="G653" s="886"/>
      <c r="H653" s="886">
        <v>10</v>
      </c>
    </row>
    <row r="654" spans="1:8" s="423" customFormat="1" ht="31.5">
      <c r="A654" s="744"/>
      <c r="B654" s="793" t="s">
        <v>2996</v>
      </c>
      <c r="C654" s="744"/>
      <c r="D654" s="899"/>
      <c r="E654" s="708"/>
      <c r="F654" s="1006"/>
      <c r="G654" s="1006"/>
      <c r="H654" s="1006"/>
    </row>
    <row r="655" spans="1:8" s="423" customFormat="1" ht="15.75">
      <c r="A655" s="761"/>
      <c r="B655" s="437"/>
      <c r="C655" s="761"/>
      <c r="D655" s="923">
        <v>100</v>
      </c>
      <c r="E655" s="708"/>
      <c r="F655" s="1006"/>
      <c r="G655" s="1006"/>
      <c r="H655" s="1006"/>
    </row>
    <row r="656" spans="1:8" s="423" customFormat="1" ht="15.75" customHeight="1">
      <c r="A656" s="761"/>
      <c r="B656" s="846" t="s">
        <v>2984</v>
      </c>
      <c r="C656" s="761"/>
      <c r="D656" s="910" t="s">
        <v>2988</v>
      </c>
      <c r="E656" s="708"/>
      <c r="F656" s="783"/>
      <c r="G656" s="783"/>
      <c r="H656" s="783"/>
    </row>
    <row r="657" spans="1:8" s="423" customFormat="1" ht="15.75">
      <c r="A657" s="744"/>
      <c r="B657" s="437"/>
      <c r="C657" s="744"/>
      <c r="D657" s="899" t="s">
        <v>2986</v>
      </c>
      <c r="E657" s="708"/>
      <c r="F657" s="1006"/>
      <c r="G657" s="1006"/>
      <c r="H657" s="1006"/>
    </row>
    <row r="658" spans="1:8" s="423" customFormat="1" ht="15.75" customHeight="1">
      <c r="A658" s="744"/>
      <c r="B658" s="793"/>
      <c r="C658" s="744"/>
      <c r="D658" s="899">
        <v>10</v>
      </c>
      <c r="E658" s="708"/>
      <c r="F658" s="1004"/>
      <c r="G658" s="1004"/>
      <c r="H658" s="1004"/>
    </row>
    <row r="659" spans="1:8" s="423" customFormat="1" ht="35.25" customHeight="1">
      <c r="A659" s="744"/>
      <c r="B659" s="793" t="s">
        <v>2985</v>
      </c>
      <c r="C659" s="744"/>
      <c r="D659" s="910" t="s">
        <v>2987</v>
      </c>
      <c r="E659" s="708"/>
      <c r="F659" s="998"/>
      <c r="G659" s="998"/>
      <c r="H659" s="998"/>
    </row>
    <row r="660" spans="1:8" s="437" customFormat="1" ht="15.75">
      <c r="A660" s="766"/>
      <c r="B660" s="807"/>
      <c r="C660" s="766"/>
      <c r="D660" s="901">
        <v>10</v>
      </c>
      <c r="E660" s="708"/>
      <c r="F660" s="783"/>
      <c r="G660" s="783"/>
      <c r="H660" s="783">
        <v>50</v>
      </c>
    </row>
    <row r="661" spans="1:8" s="437" customFormat="1" ht="17.25">
      <c r="A661" s="794" t="s">
        <v>2840</v>
      </c>
      <c r="B661" s="815"/>
      <c r="C661" s="795"/>
      <c r="D661" s="795"/>
      <c r="E661" s="708"/>
      <c r="F661" s="838"/>
      <c r="G661" s="838"/>
      <c r="H661" s="838"/>
    </row>
    <row r="662" spans="1:8" ht="15.75">
      <c r="A662" s="1158">
        <v>920</v>
      </c>
      <c r="B662" s="805" t="s">
        <v>2841</v>
      </c>
      <c r="C662" s="761"/>
      <c r="D662" s="774"/>
      <c r="E662" s="708"/>
      <c r="F662" s="986"/>
      <c r="G662" s="986"/>
      <c r="H662" s="986"/>
    </row>
    <row r="663" spans="1:8" ht="47.25">
      <c r="A663" s="744"/>
      <c r="B663" s="808" t="s">
        <v>2842</v>
      </c>
      <c r="C663" s="833" t="s">
        <v>2843</v>
      </c>
      <c r="D663" s="921"/>
      <c r="E663" s="708"/>
      <c r="F663" s="839"/>
      <c r="G663" s="839"/>
      <c r="H663" s="839"/>
    </row>
    <row r="664" spans="1:8" ht="15.75">
      <c r="A664" s="744"/>
      <c r="B664" s="808" t="s">
        <v>2314</v>
      </c>
      <c r="C664" s="833"/>
      <c r="D664" s="908">
        <v>1</v>
      </c>
      <c r="E664" s="708"/>
      <c r="F664" s="839"/>
      <c r="G664" s="839"/>
      <c r="H664" s="839"/>
    </row>
    <row r="665" spans="1:8" ht="15.75">
      <c r="A665" s="744"/>
      <c r="B665" s="808" t="s">
        <v>2315</v>
      </c>
      <c r="C665" s="833"/>
      <c r="D665" s="908">
        <v>1.2</v>
      </c>
      <c r="E665" s="708"/>
      <c r="F665" s="839"/>
      <c r="G665" s="839"/>
      <c r="H665" s="839"/>
    </row>
    <row r="666" spans="1:8" ht="15.75">
      <c r="A666" s="744"/>
      <c r="B666" s="808" t="s">
        <v>2316</v>
      </c>
      <c r="C666" s="833"/>
      <c r="D666" s="908">
        <v>1.4</v>
      </c>
      <c r="E666" s="708"/>
      <c r="F666" s="1007"/>
      <c r="G666" s="1007"/>
      <c r="H666" s="1007"/>
    </row>
    <row r="667" spans="1:8" s="423" customFormat="1" ht="15.75">
      <c r="A667" s="744"/>
      <c r="B667" s="808" t="s">
        <v>2317</v>
      </c>
      <c r="C667" s="833"/>
      <c r="D667" s="908">
        <v>1.6</v>
      </c>
      <c r="E667" s="708"/>
      <c r="F667" s="1007"/>
      <c r="G667" s="1007"/>
      <c r="H667" s="1007"/>
    </row>
    <row r="668" spans="1:8" s="423" customFormat="1" ht="15.75">
      <c r="A668" s="761"/>
      <c r="B668" s="1192" t="s">
        <v>2318</v>
      </c>
      <c r="C668" s="847"/>
      <c r="D668" s="917">
        <v>1.8</v>
      </c>
      <c r="E668" s="708"/>
      <c r="F668" s="1021"/>
      <c r="G668" s="1021"/>
      <c r="H668" s="1021"/>
    </row>
    <row r="669" spans="1:8" s="423" customFormat="1" ht="47.25">
      <c r="A669" s="754"/>
      <c r="B669" s="1193" t="s">
        <v>2845</v>
      </c>
      <c r="C669" s="848" t="s">
        <v>2844</v>
      </c>
      <c r="D669" s="916">
        <v>12</v>
      </c>
      <c r="E669" s="708"/>
      <c r="F669" s="783"/>
      <c r="G669" s="783"/>
      <c r="H669" s="783"/>
    </row>
    <row r="670" spans="1:8" ht="15.75">
      <c r="A670" s="1158">
        <v>921</v>
      </c>
      <c r="B670" s="805" t="s">
        <v>2319</v>
      </c>
      <c r="C670" s="796"/>
      <c r="D670" s="786"/>
      <c r="E670" s="708"/>
      <c r="F670" s="783"/>
      <c r="G670" s="783"/>
      <c r="H670" s="783"/>
    </row>
    <row r="671" spans="1:8" s="423" customFormat="1" ht="47.25">
      <c r="A671" s="744"/>
      <c r="B671" s="793" t="s">
        <v>2320</v>
      </c>
      <c r="C671" s="744" t="s">
        <v>2374</v>
      </c>
      <c r="D671" s="899">
        <v>1</v>
      </c>
      <c r="E671" s="708"/>
      <c r="F671" s="783"/>
      <c r="G671" s="783"/>
      <c r="H671" s="783"/>
    </row>
    <row r="672" spans="1:8" s="405" customFormat="1" ht="47.25">
      <c r="A672" s="761"/>
      <c r="B672" s="793" t="s">
        <v>2321</v>
      </c>
      <c r="C672" s="744" t="s">
        <v>2375</v>
      </c>
      <c r="D672" s="899"/>
      <c r="E672" s="708"/>
      <c r="F672" s="886"/>
      <c r="G672" s="886"/>
      <c r="H672" s="886"/>
    </row>
    <row r="673" spans="1:8" s="405" customFormat="1" ht="15.75">
      <c r="A673" s="761"/>
      <c r="B673" s="808" t="s">
        <v>3020</v>
      </c>
      <c r="C673" s="744"/>
      <c r="D673" s="899">
        <v>6</v>
      </c>
      <c r="E673" s="708"/>
      <c r="F673" s="886"/>
      <c r="G673" s="886"/>
      <c r="H673" s="886"/>
    </row>
    <row r="674" spans="1:8" s="405" customFormat="1" ht="18">
      <c r="A674" s="761"/>
      <c r="B674" s="808" t="s">
        <v>3315</v>
      </c>
      <c r="C674" s="744"/>
      <c r="D674" s="899">
        <v>0</v>
      </c>
      <c r="E674" s="708"/>
      <c r="F674" s="886"/>
      <c r="G674" s="886"/>
      <c r="H674" s="886"/>
    </row>
    <row r="675" spans="1:8" s="405" customFormat="1" ht="15.75">
      <c r="A675" s="851"/>
      <c r="B675" s="957" t="s">
        <v>3316</v>
      </c>
      <c r="C675" s="851" t="s">
        <v>2376</v>
      </c>
      <c r="D675" s="919">
        <v>1</v>
      </c>
      <c r="E675" s="708"/>
      <c r="F675" s="1021"/>
      <c r="G675" s="1021"/>
      <c r="H675" s="1021"/>
    </row>
    <row r="676" spans="1:8" s="437" customFormat="1" ht="15.75">
      <c r="A676" s="963" t="s">
        <v>1814</v>
      </c>
      <c r="B676" s="964"/>
      <c r="C676" s="965"/>
      <c r="D676" s="965"/>
      <c r="E676" s="708"/>
      <c r="F676" s="886"/>
      <c r="G676" s="886"/>
      <c r="H676" s="886"/>
    </row>
    <row r="677" spans="1:8" ht="36">
      <c r="A677" s="1158">
        <v>940</v>
      </c>
      <c r="B677" s="805" t="s">
        <v>3305</v>
      </c>
      <c r="C677" s="786"/>
      <c r="D677" s="786"/>
      <c r="E677" s="708"/>
      <c r="F677" s="1021"/>
      <c r="G677" s="1021"/>
      <c r="H677" s="1021"/>
    </row>
    <row r="678" spans="1:8" ht="33.75">
      <c r="A678" s="1158"/>
      <c r="B678" s="1197" t="s">
        <v>3306</v>
      </c>
      <c r="C678" s="744" t="s">
        <v>2847</v>
      </c>
      <c r="D678" s="744" t="s">
        <v>3307</v>
      </c>
      <c r="E678" s="708"/>
      <c r="F678" s="1021"/>
      <c r="G678" s="1021"/>
      <c r="H678" s="1021"/>
    </row>
    <row r="679" spans="1:8" ht="18">
      <c r="A679" s="1158"/>
      <c r="B679" s="1197" t="s">
        <v>3308</v>
      </c>
      <c r="C679" s="744" t="s">
        <v>3309</v>
      </c>
      <c r="D679" s="744" t="s">
        <v>3310</v>
      </c>
      <c r="E679" s="708"/>
      <c r="F679" s="1021"/>
      <c r="G679" s="1021"/>
      <c r="H679" s="1021"/>
    </row>
    <row r="680" spans="1:8" s="437" customFormat="1" ht="33.75">
      <c r="A680" s="766"/>
      <c r="B680" s="810" t="s">
        <v>3311</v>
      </c>
      <c r="C680" s="754" t="s">
        <v>305</v>
      </c>
      <c r="D680" s="1200" t="s">
        <v>3312</v>
      </c>
      <c r="E680" s="708"/>
      <c r="F680" s="783"/>
      <c r="G680" s="783"/>
      <c r="H680" s="783"/>
    </row>
    <row r="681" spans="1:8" ht="15.75">
      <c r="A681" s="1158">
        <v>945</v>
      </c>
      <c r="B681" s="805" t="s">
        <v>2324</v>
      </c>
      <c r="C681" s="786"/>
      <c r="D681" s="744"/>
      <c r="E681" s="708"/>
      <c r="F681" s="783"/>
      <c r="G681" s="783"/>
      <c r="H681" s="783"/>
    </row>
    <row r="682" spans="1:8" ht="47.25">
      <c r="A682" s="744"/>
      <c r="B682" s="793" t="s">
        <v>2325</v>
      </c>
      <c r="C682" s="761" t="s">
        <v>2848</v>
      </c>
      <c r="D682" s="923">
        <v>1.2</v>
      </c>
      <c r="E682" s="708"/>
      <c r="F682" s="1000"/>
      <c r="G682" s="1000"/>
      <c r="H682" s="1000"/>
    </row>
    <row r="683" spans="1:8" s="405" customFormat="1" ht="47.25">
      <c r="A683" s="754"/>
      <c r="B683" s="807" t="s">
        <v>2326</v>
      </c>
      <c r="C683" s="754" t="s">
        <v>2849</v>
      </c>
      <c r="D683" s="918">
        <v>18</v>
      </c>
      <c r="E683" s="708"/>
      <c r="F683" s="1021"/>
      <c r="G683" s="1021"/>
      <c r="H683" s="1021"/>
    </row>
    <row r="684" spans="1:8" s="437" customFormat="1" ht="15.75">
      <c r="A684" s="966" t="s">
        <v>1992</v>
      </c>
      <c r="B684" s="967"/>
      <c r="C684" s="968"/>
      <c r="D684" s="968"/>
      <c r="E684" s="708"/>
      <c r="F684" s="531"/>
      <c r="G684" s="531"/>
      <c r="H684" s="531"/>
    </row>
    <row r="685" spans="1:8" ht="15.75">
      <c r="A685" s="1158">
        <v>950</v>
      </c>
      <c r="B685" s="805" t="s">
        <v>2941</v>
      </c>
      <c r="C685" s="786"/>
      <c r="D685" s="786"/>
      <c r="E685" s="708"/>
      <c r="F685" s="531"/>
      <c r="G685" s="531"/>
      <c r="H685" s="531"/>
    </row>
    <row r="686" spans="1:8" ht="15.75">
      <c r="A686" s="744"/>
      <c r="B686" s="793" t="s">
        <v>1994</v>
      </c>
      <c r="C686" s="744" t="s">
        <v>2850</v>
      </c>
      <c r="D686" s="1385" t="s">
        <v>1995</v>
      </c>
      <c r="E686" s="708"/>
      <c r="F686" s="531"/>
      <c r="G686" s="531"/>
      <c r="H686" s="531"/>
    </row>
    <row r="687" spans="1:8" ht="15.75">
      <c r="A687" s="744"/>
      <c r="B687" s="793" t="s">
        <v>1996</v>
      </c>
      <c r="C687" s="744" t="s">
        <v>2851</v>
      </c>
      <c r="D687" s="1401"/>
      <c r="E687" s="708"/>
      <c r="F687" s="1021"/>
      <c r="G687" s="1021"/>
      <c r="H687" s="1021"/>
    </row>
    <row r="688" spans="1:8" ht="31.5">
      <c r="A688" s="766"/>
      <c r="B688" s="807" t="s">
        <v>1997</v>
      </c>
      <c r="C688" s="766" t="s">
        <v>2852</v>
      </c>
      <c r="D688" s="1402"/>
      <c r="E688" s="708"/>
      <c r="F688" s="531"/>
      <c r="G688" s="531"/>
      <c r="H688" s="531"/>
    </row>
    <row r="689" spans="1:8" ht="15.75">
      <c r="A689" s="1158">
        <v>951</v>
      </c>
      <c r="B689" s="805" t="s">
        <v>1998</v>
      </c>
      <c r="C689" s="786"/>
      <c r="D689" s="786"/>
      <c r="E689" s="708"/>
      <c r="F689" s="531"/>
      <c r="G689" s="531"/>
      <c r="H689" s="531"/>
    </row>
    <row r="690" spans="1:8" ht="15.75">
      <c r="A690" s="744"/>
      <c r="B690" s="793" t="s">
        <v>2853</v>
      </c>
      <c r="C690" s="744" t="s">
        <v>2855</v>
      </c>
      <c r="D690" s="1385" t="s">
        <v>2039</v>
      </c>
      <c r="E690" s="708"/>
      <c r="F690" s="1021"/>
      <c r="G690" s="1021"/>
      <c r="H690" s="1021"/>
    </row>
    <row r="691" spans="1:8" ht="15.75">
      <c r="A691" s="766"/>
      <c r="B691" s="810" t="s">
        <v>2854</v>
      </c>
      <c r="C691" s="754" t="s">
        <v>2856</v>
      </c>
      <c r="D691" s="1391"/>
      <c r="E691" s="708"/>
      <c r="F691" s="886"/>
      <c r="G691" s="886"/>
      <c r="H691" s="886"/>
    </row>
    <row r="692" spans="1:8" ht="15.75">
      <c r="A692" s="1158">
        <v>952</v>
      </c>
      <c r="B692" s="805" t="s">
        <v>1999</v>
      </c>
      <c r="C692" s="786"/>
      <c r="D692" s="786"/>
      <c r="E692" s="708"/>
      <c r="F692" s="1021"/>
      <c r="G692" s="1021"/>
      <c r="H692" s="1021"/>
    </row>
    <row r="693" spans="1:8" s="437" customFormat="1" ht="31.5">
      <c r="A693" s="766"/>
      <c r="B693" s="810" t="s">
        <v>2857</v>
      </c>
      <c r="C693" s="754" t="s">
        <v>2858</v>
      </c>
      <c r="D693" s="918">
        <v>30</v>
      </c>
      <c r="E693" s="708"/>
      <c r="F693" s="886"/>
      <c r="G693" s="886"/>
      <c r="H693" s="886"/>
    </row>
    <row r="694" spans="1:8" ht="15.75">
      <c r="A694" s="1158">
        <v>953</v>
      </c>
      <c r="B694" s="805" t="s">
        <v>2000</v>
      </c>
      <c r="C694" s="786"/>
      <c r="D694" s="744"/>
      <c r="E694" s="708"/>
      <c r="F694" s="824"/>
      <c r="G694" s="824"/>
      <c r="H694" s="824"/>
    </row>
    <row r="695" spans="1:8" s="437" customFormat="1" ht="15.75">
      <c r="A695" s="766"/>
      <c r="B695" s="810" t="s">
        <v>2001</v>
      </c>
      <c r="C695" s="754" t="s">
        <v>2859</v>
      </c>
      <c r="D695" s="918">
        <v>20</v>
      </c>
      <c r="E695" s="708"/>
      <c r="F695" s="824"/>
      <c r="G695" s="824"/>
      <c r="H695" s="824"/>
    </row>
    <row r="696" spans="1:8" ht="15.75">
      <c r="A696" s="969">
        <v>955</v>
      </c>
      <c r="B696" s="805" t="s">
        <v>2077</v>
      </c>
      <c r="C696" s="850"/>
      <c r="D696" s="828"/>
      <c r="E696" s="825"/>
      <c r="F696" s="1013"/>
      <c r="G696" s="1013"/>
      <c r="H696" s="1013"/>
    </row>
    <row r="697" spans="1:8" ht="15.75">
      <c r="A697" s="762"/>
      <c r="B697" s="1197" t="s">
        <v>2244</v>
      </c>
      <c r="C697" s="832"/>
      <c r="D697" s="828"/>
      <c r="E697" s="825"/>
      <c r="F697" s="1013"/>
      <c r="G697" s="1013"/>
      <c r="H697" s="1062" t="s">
        <v>2964</v>
      </c>
    </row>
    <row r="698" spans="1:8" ht="15.75">
      <c r="A698" s="762"/>
      <c r="B698" s="1197" t="s">
        <v>2860</v>
      </c>
      <c r="C698" s="822" t="s">
        <v>2942</v>
      </c>
      <c r="D698" s="908" t="s">
        <v>2245</v>
      </c>
      <c r="E698" s="825"/>
      <c r="F698" s="1013"/>
      <c r="G698" s="1013"/>
      <c r="H698" s="1013"/>
    </row>
    <row r="699" spans="1:8" ht="15.75" customHeight="1">
      <c r="A699" s="762"/>
      <c r="B699" s="1197" t="s">
        <v>2861</v>
      </c>
      <c r="C699" s="953" t="s">
        <v>2943</v>
      </c>
      <c r="D699" s="889" t="s">
        <v>2246</v>
      </c>
      <c r="E699" s="827"/>
      <c r="F699" s="1013"/>
      <c r="G699" s="1013"/>
      <c r="H699" s="1013"/>
    </row>
    <row r="700" spans="1:8" ht="15.75" customHeight="1">
      <c r="A700" s="762"/>
      <c r="B700" s="1197" t="s">
        <v>2862</v>
      </c>
      <c r="C700" s="953" t="s">
        <v>2944</v>
      </c>
      <c r="D700" s="889" t="s">
        <v>2247</v>
      </c>
      <c r="E700" s="825"/>
      <c r="F700" s="1000"/>
      <c r="G700" s="1000"/>
      <c r="H700" s="1000"/>
    </row>
    <row r="701" spans="1:8" ht="15.75" customHeight="1">
      <c r="A701" s="849"/>
      <c r="B701" s="810" t="s">
        <v>2863</v>
      </c>
      <c r="C701" s="1026" t="s">
        <v>2945</v>
      </c>
      <c r="D701" s="922" t="s">
        <v>2248</v>
      </c>
      <c r="E701" s="825"/>
      <c r="F701" s="998"/>
      <c r="G701" s="998"/>
      <c r="H701" s="998"/>
    </row>
    <row r="702" spans="1:8" s="437" customFormat="1" ht="15.75">
      <c r="A702" s="794" t="s">
        <v>1993</v>
      </c>
      <c r="B702" s="815"/>
      <c r="C702" s="795"/>
      <c r="D702" s="795"/>
      <c r="E702" s="708"/>
      <c r="F702" s="999"/>
      <c r="G702" s="999"/>
      <c r="H702" s="999"/>
    </row>
    <row r="703" spans="1:8" ht="15.75">
      <c r="A703" s="763">
        <v>980</v>
      </c>
      <c r="B703" s="816" t="s">
        <v>3007</v>
      </c>
      <c r="C703" s="774"/>
      <c r="D703" s="774"/>
      <c r="E703" s="708"/>
      <c r="F703" s="783"/>
      <c r="G703" s="783"/>
      <c r="H703" s="783"/>
    </row>
    <row r="704" spans="1:8" ht="13.5" customHeight="1">
      <c r="A704" s="744"/>
      <c r="B704" s="793" t="s">
        <v>2865</v>
      </c>
      <c r="C704" s="744" t="s">
        <v>2866</v>
      </c>
      <c r="D704" s="898"/>
      <c r="E704" s="708"/>
      <c r="F704" s="531"/>
      <c r="G704" s="531"/>
      <c r="H704" s="531"/>
    </row>
    <row r="705" spans="1:8" ht="15.75">
      <c r="A705" s="744"/>
      <c r="B705" s="793" t="s">
        <v>2867</v>
      </c>
      <c r="C705" s="744"/>
      <c r="D705" s="899">
        <v>23</v>
      </c>
      <c r="E705" s="708"/>
      <c r="F705" s="962"/>
      <c r="G705" s="962"/>
      <c r="H705" s="962"/>
    </row>
    <row r="706" spans="1:8" ht="35.25" customHeight="1">
      <c r="A706" s="744"/>
      <c r="B706" s="793" t="s">
        <v>2868</v>
      </c>
      <c r="C706" s="744"/>
      <c r="D706" s="910" t="s">
        <v>2241</v>
      </c>
      <c r="E706" s="708"/>
      <c r="F706" s="531"/>
      <c r="G706" s="531"/>
      <c r="H706" s="531"/>
    </row>
    <row r="707" spans="1:8" ht="15.75">
      <c r="A707" s="744"/>
      <c r="B707" s="793"/>
      <c r="C707" s="744"/>
      <c r="D707" s="894"/>
      <c r="E707" s="708"/>
      <c r="F707" s="962"/>
      <c r="G707" s="962"/>
      <c r="H707" s="962"/>
    </row>
    <row r="708" spans="1:8" ht="30.75" customHeight="1">
      <c r="A708" s="744"/>
      <c r="B708" s="793" t="s">
        <v>2869</v>
      </c>
      <c r="C708" s="744"/>
      <c r="D708" s="910" t="s">
        <v>2242</v>
      </c>
      <c r="E708" s="708"/>
      <c r="F708" s="783"/>
      <c r="G708" s="783"/>
      <c r="H708" s="783"/>
    </row>
    <row r="709" spans="1:8" ht="15.75">
      <c r="A709" s="744"/>
      <c r="B709" s="793"/>
      <c r="C709" s="744"/>
      <c r="D709" s="894"/>
      <c r="E709" s="708"/>
      <c r="F709" s="531"/>
      <c r="G709" s="531"/>
      <c r="H709" s="531"/>
    </row>
    <row r="710" spans="1:8" ht="15.75">
      <c r="A710" s="744"/>
      <c r="B710" s="793" t="s">
        <v>2870</v>
      </c>
      <c r="C710" s="744"/>
      <c r="D710" s="899">
        <v>25</v>
      </c>
      <c r="E710" s="708"/>
      <c r="F710" s="999"/>
      <c r="G710" s="999"/>
      <c r="H710" s="999"/>
    </row>
    <row r="711" spans="1:8" ht="15.75">
      <c r="A711" s="744"/>
      <c r="B711" s="793" t="s">
        <v>2327</v>
      </c>
      <c r="C711" s="744"/>
      <c r="D711" s="899" t="s">
        <v>2243</v>
      </c>
      <c r="E711" s="708"/>
      <c r="F711" s="783"/>
      <c r="G711" s="783"/>
      <c r="H711" s="783"/>
    </row>
    <row r="712" spans="1:8" ht="15.75">
      <c r="A712" s="744"/>
      <c r="B712" s="793" t="s">
        <v>2871</v>
      </c>
      <c r="C712" s="744" t="s">
        <v>2872</v>
      </c>
      <c r="D712" s="898"/>
      <c r="E712" s="708"/>
      <c r="F712" s="1004"/>
      <c r="G712" s="1004"/>
      <c r="H712" s="1004"/>
    </row>
    <row r="713" spans="1:8" ht="31.5">
      <c r="A713" s="744"/>
      <c r="B713" s="793" t="s">
        <v>2328</v>
      </c>
      <c r="C713" s="744"/>
      <c r="D713" s="899">
        <v>36</v>
      </c>
      <c r="E713" s="708"/>
      <c r="F713" s="991"/>
      <c r="G713" s="991"/>
      <c r="H713" s="991"/>
    </row>
    <row r="714" spans="1:8" s="649" customFormat="1" ht="15.75">
      <c r="A714" s="778"/>
      <c r="B714" s="809" t="s">
        <v>2873</v>
      </c>
      <c r="C714" s="778"/>
      <c r="D714" s="1022">
        <v>18</v>
      </c>
      <c r="E714" s="708"/>
      <c r="F714" s="989"/>
      <c r="G714" s="989"/>
      <c r="H714" s="989"/>
    </row>
    <row r="715" spans="1:8" s="649" customFormat="1" ht="18">
      <c r="A715" s="770">
        <v>981</v>
      </c>
      <c r="B715" s="816" t="s">
        <v>3327</v>
      </c>
      <c r="C715" s="778"/>
      <c r="D715" s="1022"/>
      <c r="E715" s="708"/>
      <c r="F715" s="989"/>
      <c r="G715" s="989"/>
      <c r="H715" s="989"/>
    </row>
    <row r="716" spans="1:8" s="649" customFormat="1" ht="18">
      <c r="A716" s="778"/>
      <c r="B716" s="809" t="s">
        <v>3317</v>
      </c>
      <c r="C716" s="778"/>
      <c r="D716" s="1022" t="s">
        <v>3323</v>
      </c>
      <c r="E716" s="708"/>
      <c r="F716" s="989"/>
      <c r="G716" s="989"/>
      <c r="H716" s="989"/>
    </row>
    <row r="717" spans="1:8" s="649" customFormat="1" ht="18">
      <c r="A717" s="778"/>
      <c r="B717" s="809" t="s">
        <v>3318</v>
      </c>
      <c r="C717" s="778"/>
      <c r="D717" s="1022" t="s">
        <v>3323</v>
      </c>
      <c r="E717" s="708"/>
      <c r="F717" s="989"/>
      <c r="G717" s="989"/>
      <c r="H717" s="989"/>
    </row>
    <row r="718" spans="1:8" s="649" customFormat="1" ht="18">
      <c r="A718" s="778"/>
      <c r="B718" s="809" t="s">
        <v>3319</v>
      </c>
      <c r="C718" s="778"/>
      <c r="D718" s="1022" t="s">
        <v>3324</v>
      </c>
      <c r="E718" s="708"/>
      <c r="F718" s="989"/>
      <c r="G718" s="989"/>
      <c r="H718" s="989"/>
    </row>
    <row r="719" spans="1:8" s="649" customFormat="1" ht="18">
      <c r="A719" s="778"/>
      <c r="B719" s="809" t="s">
        <v>3320</v>
      </c>
      <c r="C719" s="778"/>
      <c r="D719" s="1022" t="s">
        <v>3325</v>
      </c>
      <c r="E719" s="708"/>
      <c r="F719" s="989"/>
      <c r="G719" s="989"/>
      <c r="H719" s="989"/>
    </row>
    <row r="720" spans="1:8" s="649" customFormat="1" ht="18">
      <c r="A720" s="777"/>
      <c r="B720" s="806" t="s">
        <v>3321</v>
      </c>
      <c r="C720" s="777"/>
      <c r="D720" s="901" t="s">
        <v>3322</v>
      </c>
      <c r="E720" s="708"/>
      <c r="F720" s="989"/>
      <c r="G720" s="989"/>
      <c r="H720" s="989"/>
    </row>
    <row r="721" spans="1:8" s="409" customFormat="1" ht="15.75">
      <c r="A721" s="1158">
        <v>982</v>
      </c>
      <c r="B721" s="805" t="s">
        <v>2875</v>
      </c>
      <c r="C721" s="744"/>
      <c r="D721" s="756"/>
      <c r="E721" s="708"/>
      <c r="F721" s="991"/>
      <c r="G721" s="991"/>
      <c r="H721" s="991"/>
    </row>
    <row r="722" spans="1:8" s="437" customFormat="1" ht="15.75" customHeight="1">
      <c r="A722" s="766"/>
      <c r="B722" s="810" t="s">
        <v>2041</v>
      </c>
      <c r="C722" s="754" t="s">
        <v>2874</v>
      </c>
      <c r="D722" s="1200" t="s">
        <v>2040</v>
      </c>
      <c r="E722" s="708"/>
      <c r="F722" s="999"/>
      <c r="G722" s="999"/>
      <c r="H722" s="999"/>
    </row>
    <row r="723" spans="1:8" s="409" customFormat="1" ht="15.75">
      <c r="A723" s="1158">
        <v>983</v>
      </c>
      <c r="B723" s="805" t="s">
        <v>1816</v>
      </c>
      <c r="C723" s="744"/>
      <c r="D723" s="743"/>
      <c r="E723" s="708"/>
      <c r="F723" s="783"/>
      <c r="G723" s="783"/>
      <c r="H723" s="783"/>
    </row>
    <row r="724" spans="1:8" ht="31.5">
      <c r="A724" s="1086"/>
      <c r="B724" s="1087" t="s">
        <v>1792</v>
      </c>
      <c r="C724" s="821" t="s">
        <v>2876</v>
      </c>
      <c r="D724" s="898"/>
      <c r="E724" s="708"/>
      <c r="F724" s="783"/>
      <c r="G724" s="783"/>
      <c r="H724" s="783"/>
    </row>
    <row r="725" spans="1:8" ht="15.75">
      <c r="A725" s="762"/>
      <c r="B725" s="1087" t="s">
        <v>2403</v>
      </c>
      <c r="C725" s="821"/>
      <c r="D725" s="899" t="s">
        <v>3259</v>
      </c>
      <c r="E725" s="708"/>
      <c r="F725" s="824"/>
      <c r="G725" s="824"/>
      <c r="H725" s="839">
        <v>0</v>
      </c>
    </row>
    <row r="726" spans="1:8" ht="15.75">
      <c r="A726" s="762"/>
      <c r="B726" s="1087" t="s">
        <v>1793</v>
      </c>
      <c r="C726" s="821"/>
      <c r="D726" s="899">
        <v>0</v>
      </c>
      <c r="E726" s="708"/>
      <c r="F726" s="839"/>
      <c r="G726" s="839"/>
      <c r="H726" s="839"/>
    </row>
    <row r="727" spans="1:8" ht="15.75" customHeight="1">
      <c r="A727" s="762"/>
      <c r="B727" s="1087" t="s">
        <v>2405</v>
      </c>
      <c r="C727" s="821"/>
      <c r="D727" s="924"/>
      <c r="E727" s="708"/>
      <c r="F727" s="783"/>
      <c r="G727" s="783"/>
      <c r="H727" s="783"/>
    </row>
    <row r="728" spans="1:8" ht="15.75">
      <c r="A728" s="762"/>
      <c r="B728" s="1087" t="s">
        <v>1794</v>
      </c>
      <c r="C728" s="821"/>
      <c r="D728" s="908" t="s">
        <v>2657</v>
      </c>
      <c r="E728" s="708"/>
      <c r="F728" s="783"/>
      <c r="G728" s="783"/>
      <c r="H728" s="783">
        <v>200</v>
      </c>
    </row>
    <row r="729" spans="1:8" ht="15.75">
      <c r="A729" s="762"/>
      <c r="B729" s="1087" t="s">
        <v>1795</v>
      </c>
      <c r="C729" s="821"/>
      <c r="D729" s="899">
        <v>0</v>
      </c>
      <c r="E729" s="708"/>
      <c r="F729" s="839"/>
      <c r="G729" s="839"/>
      <c r="H729" s="839"/>
    </row>
    <row r="730" spans="1:8" ht="31.5">
      <c r="A730" s="762"/>
      <c r="B730" s="1087" t="s">
        <v>1796</v>
      </c>
      <c r="C730" s="821"/>
      <c r="D730" s="923" t="s">
        <v>2655</v>
      </c>
      <c r="E730" s="708"/>
      <c r="F730" s="783"/>
      <c r="G730" s="783"/>
      <c r="H730" s="783">
        <v>100</v>
      </c>
    </row>
    <row r="731" spans="1:8" ht="15.75">
      <c r="A731" s="1086"/>
      <c r="B731" s="1087" t="s">
        <v>1797</v>
      </c>
      <c r="C731" s="797"/>
      <c r="D731" s="908" t="s">
        <v>2657</v>
      </c>
      <c r="E731" s="708"/>
      <c r="F731" s="783"/>
      <c r="G731" s="783"/>
      <c r="H731" s="783">
        <v>300</v>
      </c>
    </row>
    <row r="732" spans="1:8" ht="31.5">
      <c r="A732" s="1086"/>
      <c r="B732" s="1087" t="s">
        <v>2406</v>
      </c>
      <c r="C732" s="797"/>
      <c r="D732" s="917" t="s">
        <v>2655</v>
      </c>
      <c r="E732" s="708"/>
      <c r="F732" s="839"/>
      <c r="G732" s="839"/>
      <c r="H732" s="839"/>
    </row>
    <row r="733" spans="1:8" ht="31.5">
      <c r="A733" s="1086"/>
      <c r="B733" s="1087" t="s">
        <v>3036</v>
      </c>
      <c r="C733" s="797"/>
      <c r="D733" s="917" t="s">
        <v>3260</v>
      </c>
      <c r="E733" s="708"/>
      <c r="F733" s="839"/>
      <c r="G733" s="839"/>
      <c r="H733" s="839"/>
    </row>
    <row r="734" spans="1:8" ht="18">
      <c r="A734" s="1086"/>
      <c r="B734" s="1087" t="s">
        <v>3037</v>
      </c>
      <c r="C734" s="797"/>
      <c r="D734" s="917">
        <v>0</v>
      </c>
      <c r="E734" s="708"/>
      <c r="F734" s="839"/>
      <c r="G734" s="839"/>
      <c r="H734" s="839"/>
    </row>
    <row r="735" spans="1:8" ht="15.75">
      <c r="A735" s="1086"/>
      <c r="B735" s="1087" t="s">
        <v>3038</v>
      </c>
      <c r="C735" s="821" t="s">
        <v>2877</v>
      </c>
      <c r="D735" s="899">
        <v>0</v>
      </c>
      <c r="E735" s="708"/>
      <c r="F735" s="839"/>
      <c r="G735" s="839"/>
      <c r="H735" s="839"/>
    </row>
    <row r="736" spans="1:8" ht="31.5">
      <c r="A736" s="762"/>
      <c r="B736" s="1087" t="s">
        <v>1798</v>
      </c>
      <c r="C736" s="821" t="s">
        <v>341</v>
      </c>
      <c r="D736" s="908">
        <v>0.5</v>
      </c>
      <c r="E736" s="708"/>
      <c r="F736" s="1061">
        <v>0.5</v>
      </c>
      <c r="G736" s="531"/>
      <c r="H736" s="531"/>
    </row>
    <row r="737" spans="1:6" ht="15.75">
      <c r="A737" s="762"/>
      <c r="B737" s="1088" t="s">
        <v>2371</v>
      </c>
      <c r="C737" s="821" t="s">
        <v>2370</v>
      </c>
      <c r="D737" s="908">
        <v>5</v>
      </c>
      <c r="E737" s="708"/>
      <c r="F737" s="1059">
        <v>2</v>
      </c>
    </row>
    <row r="738" spans="1:6" ht="15.75">
      <c r="A738" s="798" t="s">
        <v>2037</v>
      </c>
      <c r="B738" s="799"/>
      <c r="C738" s="800"/>
      <c r="D738" s="801"/>
      <c r="E738" s="708"/>
    </row>
    <row r="739" spans="1:6" ht="30" customHeight="1">
      <c r="A739" s="802" t="s">
        <v>2067</v>
      </c>
      <c r="B739" s="1388" t="s">
        <v>2898</v>
      </c>
      <c r="C739" s="1388"/>
      <c r="D739" s="1388"/>
      <c r="E739" s="708"/>
    </row>
    <row r="740" spans="1:6" ht="17.25" customHeight="1">
      <c r="A740" s="802" t="s">
        <v>3004</v>
      </c>
      <c r="B740" s="1388" t="s">
        <v>3005</v>
      </c>
      <c r="C740" s="1388"/>
      <c r="D740" s="1388"/>
      <c r="E740" s="708"/>
    </row>
    <row r="741" spans="1:6" ht="15.75">
      <c r="A741" s="734" t="s">
        <v>3326</v>
      </c>
      <c r="B741" s="1388" t="s">
        <v>3328</v>
      </c>
      <c r="C741" s="1388"/>
      <c r="D741" s="1388"/>
    </row>
    <row r="742" spans="1:6" ht="15.75">
      <c r="A742" s="734"/>
      <c r="B742" s="1198"/>
      <c r="C742" s="1198"/>
      <c r="D742" s="1198"/>
    </row>
    <row r="743" spans="1:6" ht="15.75" customHeight="1">
      <c r="A743" s="1389" t="s">
        <v>2896</v>
      </c>
      <c r="B743" s="1389"/>
      <c r="C743" s="1389"/>
      <c r="D743" s="1389"/>
      <c r="E743" s="708"/>
    </row>
    <row r="744" spans="1:6" ht="15.75">
      <c r="A744" s="797"/>
      <c r="B744" s="803" t="s">
        <v>2897</v>
      </c>
      <c r="C744" s="797"/>
      <c r="D744" s="797"/>
      <c r="E744" s="736"/>
    </row>
    <row r="745" spans="1:6" ht="15.75">
      <c r="A745" s="797"/>
      <c r="B745" s="803" t="s">
        <v>3022</v>
      </c>
      <c r="C745" s="797"/>
      <c r="D745" s="797"/>
      <c r="E745" s="736"/>
    </row>
    <row r="746" spans="1:6" ht="15.75">
      <c r="B746" s="803" t="s">
        <v>3023</v>
      </c>
    </row>
  </sheetData>
  <mergeCells count="31">
    <mergeCell ref="D520:D522"/>
    <mergeCell ref="A743:D743"/>
    <mergeCell ref="B651:B653"/>
    <mergeCell ref="D686:D688"/>
    <mergeCell ref="D690:D691"/>
    <mergeCell ref="B739:D739"/>
    <mergeCell ref="B740:D740"/>
    <mergeCell ref="B741:D741"/>
    <mergeCell ref="D524:D526"/>
    <mergeCell ref="D474:D476"/>
    <mergeCell ref="D478:D480"/>
    <mergeCell ref="D516:D518"/>
    <mergeCell ref="D491:D493"/>
    <mergeCell ref="D495:D497"/>
    <mergeCell ref="D499:D501"/>
    <mergeCell ref="B163:B164"/>
    <mergeCell ref="D163:D164"/>
    <mergeCell ref="D462:D464"/>
    <mergeCell ref="D466:D468"/>
    <mergeCell ref="D470:D472"/>
    <mergeCell ref="D458:D460"/>
    <mergeCell ref="B159:B160"/>
    <mergeCell ref="D159:D160"/>
    <mergeCell ref="B161:B162"/>
    <mergeCell ref="A8:D8"/>
    <mergeCell ref="A9:D9"/>
    <mergeCell ref="B141:B142"/>
    <mergeCell ref="D141:D142"/>
    <mergeCell ref="B143:B144"/>
    <mergeCell ref="D143:D144"/>
    <mergeCell ref="D161:D1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05"/>
  <sheetViews>
    <sheetView zoomScale="80" zoomScaleNormal="80" workbookViewId="0">
      <selection activeCell="F169" sqref="F169"/>
    </sheetView>
  </sheetViews>
  <sheetFormatPr defaultRowHeight="12.75" outlineLevelRow="1"/>
  <cols>
    <col min="1" max="1" width="8.85546875" style="392" customWidth="1"/>
    <col min="2" max="2" width="97.42578125" style="392" customWidth="1"/>
    <col min="3" max="3" width="13.140625" style="392" customWidth="1"/>
    <col min="4" max="4" width="20.140625" style="392" customWidth="1"/>
    <col min="5" max="5" width="17.85546875" style="392" customWidth="1"/>
    <col min="6" max="6" width="9.140625" style="392"/>
    <col min="7" max="7" width="8.42578125" style="392" customWidth="1"/>
    <col min="8" max="9" width="9.140625" style="392"/>
    <col min="10" max="10" width="9.5703125" style="392" customWidth="1"/>
    <col min="11" max="16384" width="9.140625" style="392"/>
  </cols>
  <sheetData>
    <row r="1" spans="1:5">
      <c r="A1" s="391"/>
      <c r="B1" s="391"/>
      <c r="C1" s="391"/>
      <c r="D1" s="391"/>
      <c r="E1" s="391"/>
    </row>
    <row r="2" spans="1:5" s="394" customFormat="1">
      <c r="A2" s="393" t="s">
        <v>1747</v>
      </c>
      <c r="B2" s="393"/>
      <c r="C2" s="393" t="s">
        <v>1748</v>
      </c>
      <c r="D2" s="393"/>
      <c r="E2" s="393"/>
    </row>
    <row r="3" spans="1:5" s="394" customFormat="1">
      <c r="A3" s="393" t="s">
        <v>1749</v>
      </c>
      <c r="B3" s="393"/>
      <c r="C3" s="393" t="s">
        <v>1750</v>
      </c>
      <c r="D3" s="393"/>
      <c r="E3" s="393"/>
    </row>
    <row r="4" spans="1:5" s="394" customFormat="1">
      <c r="A4" s="393" t="s">
        <v>1751</v>
      </c>
      <c r="B4" s="393"/>
      <c r="C4" s="393" t="s">
        <v>1752</v>
      </c>
      <c r="D4" s="393"/>
      <c r="E4" s="393"/>
    </row>
    <row r="5" spans="1:5" s="394" customFormat="1">
      <c r="A5" s="393"/>
      <c r="B5" s="393"/>
      <c r="C5" s="393"/>
      <c r="D5" s="393"/>
      <c r="E5" s="393"/>
    </row>
    <row r="6" spans="1:5" s="394" customFormat="1">
      <c r="A6" s="393"/>
      <c r="B6" s="393"/>
      <c r="C6" s="393"/>
      <c r="D6" s="393"/>
      <c r="E6" s="393"/>
    </row>
    <row r="7" spans="1:5" s="394" customFormat="1">
      <c r="A7" s="393" t="s">
        <v>1753</v>
      </c>
      <c r="B7" s="393"/>
      <c r="C7" s="393" t="s">
        <v>1754</v>
      </c>
      <c r="D7" s="393"/>
      <c r="E7" s="393"/>
    </row>
    <row r="8" spans="1:5" ht="4.5" customHeight="1">
      <c r="A8" s="391"/>
      <c r="B8" s="391"/>
      <c r="C8" s="391"/>
      <c r="D8" s="391"/>
      <c r="E8" s="391"/>
    </row>
    <row r="9" spans="1:5" s="397" customFormat="1" ht="20.25">
      <c r="A9" s="395" t="s">
        <v>1755</v>
      </c>
      <c r="B9" s="396"/>
      <c r="C9" s="395"/>
      <c r="D9" s="395"/>
      <c r="E9" s="395"/>
    </row>
    <row r="10" spans="1:5" ht="15.75">
      <c r="A10" s="398" t="s">
        <v>1756</v>
      </c>
      <c r="B10" s="399"/>
      <c r="C10" s="399"/>
      <c r="D10" s="399"/>
      <c r="E10" s="399"/>
    </row>
    <row r="11" spans="1:5" ht="15.75">
      <c r="A11" s="398" t="s">
        <v>1757</v>
      </c>
      <c r="B11" s="399"/>
      <c r="C11" s="399"/>
      <c r="D11" s="399"/>
      <c r="E11" s="399"/>
    </row>
    <row r="12" spans="1:5" ht="6" customHeight="1">
      <c r="A12" s="391"/>
      <c r="B12" s="391"/>
      <c r="C12" s="391"/>
      <c r="D12" s="391"/>
      <c r="E12" s="391"/>
    </row>
    <row r="13" spans="1:5" s="401" customFormat="1" ht="60.75" customHeight="1">
      <c r="A13" s="400" t="s">
        <v>1758</v>
      </c>
      <c r="B13" s="400" t="s">
        <v>1759</v>
      </c>
      <c r="C13" s="400" t="s">
        <v>1760</v>
      </c>
      <c r="D13" s="400" t="s">
        <v>1761</v>
      </c>
      <c r="E13" s="400" t="s">
        <v>407</v>
      </c>
    </row>
    <row r="14" spans="1:5" s="401" customFormat="1" ht="18.75" customHeight="1">
      <c r="A14" s="400">
        <v>1</v>
      </c>
      <c r="B14" s="400">
        <v>2</v>
      </c>
      <c r="C14" s="400">
        <v>3</v>
      </c>
      <c r="D14" s="400">
        <v>4</v>
      </c>
      <c r="E14" s="400">
        <v>5</v>
      </c>
    </row>
    <row r="15" spans="1:5" s="405" customFormat="1" ht="21" customHeight="1">
      <c r="A15" s="402" t="s">
        <v>1762</v>
      </c>
      <c r="B15" s="403"/>
      <c r="C15" s="403"/>
      <c r="D15" s="403"/>
      <c r="E15" s="404"/>
    </row>
    <row r="16" spans="1:5" s="409" customFormat="1" ht="18.75" customHeight="1" outlineLevel="1">
      <c r="A16" s="406">
        <v>100</v>
      </c>
      <c r="B16" s="407" t="s">
        <v>1763</v>
      </c>
      <c r="C16" s="408"/>
      <c r="D16" s="408"/>
      <c r="E16" s="408"/>
    </row>
    <row r="17" spans="1:7" ht="15.75" customHeight="1" outlineLevel="1">
      <c r="A17" s="410"/>
      <c r="B17" s="411" t="s">
        <v>1764</v>
      </c>
      <c r="C17" s="410" t="s">
        <v>1765</v>
      </c>
      <c r="D17" s="412"/>
      <c r="E17" s="412"/>
    </row>
    <row r="18" spans="1:7" ht="15.75" customHeight="1" outlineLevel="1">
      <c r="A18" s="410"/>
      <c r="B18" s="413" t="s">
        <v>562</v>
      </c>
      <c r="C18" s="410"/>
      <c r="D18" s="412"/>
      <c r="E18" s="412"/>
    </row>
    <row r="19" spans="1:7" ht="15.75" customHeight="1" outlineLevel="1">
      <c r="A19" s="410"/>
      <c r="B19" s="413" t="s">
        <v>563</v>
      </c>
      <c r="C19" s="410"/>
      <c r="D19" s="412">
        <v>0</v>
      </c>
      <c r="E19" s="412"/>
    </row>
    <row r="20" spans="1:7" ht="15.75" customHeight="1" outlineLevel="1">
      <c r="A20" s="410"/>
      <c r="B20" s="413" t="s">
        <v>564</v>
      </c>
      <c r="C20" s="410"/>
      <c r="D20" s="412">
        <v>0</v>
      </c>
      <c r="E20" s="412"/>
    </row>
    <row r="21" spans="1:7" ht="15.75" customHeight="1" outlineLevel="1">
      <c r="A21" s="410"/>
      <c r="B21" s="413" t="s">
        <v>565</v>
      </c>
      <c r="C21" s="410"/>
      <c r="D21" s="412">
        <v>0</v>
      </c>
      <c r="E21" s="412"/>
    </row>
    <row r="22" spans="1:7" ht="15.75" customHeight="1" outlineLevel="1">
      <c r="A22" s="410"/>
      <c r="B22" s="413" t="s">
        <v>566</v>
      </c>
      <c r="C22" s="410"/>
      <c r="D22" s="412">
        <v>33</v>
      </c>
      <c r="E22" s="412"/>
    </row>
    <row r="23" spans="1:7" ht="15.75" customHeight="1" outlineLevel="1">
      <c r="A23" s="410"/>
      <c r="B23" s="413" t="s">
        <v>567</v>
      </c>
      <c r="C23" s="410"/>
      <c r="D23" s="412">
        <v>50</v>
      </c>
      <c r="E23" s="412"/>
    </row>
    <row r="24" spans="1:7" ht="15.75" customHeight="1" outlineLevel="1">
      <c r="A24" s="410"/>
      <c r="B24" s="413" t="s">
        <v>568</v>
      </c>
      <c r="C24" s="410"/>
      <c r="D24" s="412">
        <v>0</v>
      </c>
      <c r="E24" s="412"/>
      <c r="G24" s="414"/>
    </row>
    <row r="25" spans="1:7" ht="17.25" customHeight="1" outlineLevel="1">
      <c r="A25" s="410"/>
      <c r="B25" s="411" t="s">
        <v>569</v>
      </c>
      <c r="C25" s="415" t="s">
        <v>570</v>
      </c>
      <c r="D25" s="412"/>
      <c r="E25" s="412"/>
    </row>
    <row r="26" spans="1:7" ht="15.75" customHeight="1" outlineLevel="1">
      <c r="A26" s="410"/>
      <c r="B26" s="619" t="s">
        <v>571</v>
      </c>
      <c r="C26" s="622"/>
      <c r="D26" s="621">
        <v>0</v>
      </c>
      <c r="E26" s="412"/>
      <c r="F26" s="512"/>
    </row>
    <row r="27" spans="1:7" ht="15.75" customHeight="1" outlineLevel="1">
      <c r="A27" s="410"/>
      <c r="B27" s="413" t="s">
        <v>572</v>
      </c>
      <c r="C27" s="415"/>
      <c r="D27" s="412">
        <v>10</v>
      </c>
      <c r="E27" s="412"/>
    </row>
    <row r="28" spans="1:7" ht="15.75" customHeight="1" outlineLevel="1">
      <c r="A28" s="410"/>
      <c r="B28" s="413" t="s">
        <v>573</v>
      </c>
      <c r="C28" s="415"/>
      <c r="D28" s="416"/>
      <c r="E28" s="412"/>
    </row>
    <row r="29" spans="1:7" ht="15.75" customHeight="1" outlineLevel="1">
      <c r="A29" s="410"/>
      <c r="B29" s="413" t="s">
        <v>574</v>
      </c>
      <c r="C29" s="415"/>
      <c r="D29" s="416" t="s">
        <v>575</v>
      </c>
      <c r="E29" s="412"/>
    </row>
    <row r="30" spans="1:7" ht="15.75" customHeight="1" outlineLevel="1">
      <c r="A30" s="410"/>
      <c r="B30" s="413" t="s">
        <v>576</v>
      </c>
      <c r="C30" s="415"/>
      <c r="D30" s="416" t="s">
        <v>577</v>
      </c>
      <c r="E30" s="412"/>
    </row>
    <row r="31" spans="1:7" ht="15.75" customHeight="1" outlineLevel="1">
      <c r="A31" s="410"/>
      <c r="B31" s="413" t="s">
        <v>578</v>
      </c>
      <c r="C31" s="415"/>
      <c r="D31" s="416" t="s">
        <v>579</v>
      </c>
      <c r="E31" s="412"/>
    </row>
    <row r="32" spans="1:7" ht="50.25" customHeight="1" outlineLevel="1">
      <c r="A32" s="410"/>
      <c r="B32" s="611" t="s">
        <v>509</v>
      </c>
      <c r="C32" s="612" t="s">
        <v>580</v>
      </c>
      <c r="D32" s="613">
        <v>180</v>
      </c>
      <c r="E32" s="570" t="s">
        <v>408</v>
      </c>
    </row>
    <row r="33" spans="1:5" ht="43.5" customHeight="1" outlineLevel="1">
      <c r="A33" s="410"/>
      <c r="B33" s="417" t="s">
        <v>587</v>
      </c>
      <c r="C33" s="415" t="s">
        <v>588</v>
      </c>
      <c r="D33" s="416"/>
      <c r="E33" s="412"/>
    </row>
    <row r="34" spans="1:5" ht="15.75" customHeight="1" outlineLevel="1">
      <c r="A34" s="410"/>
      <c r="B34" s="413" t="s">
        <v>589</v>
      </c>
      <c r="C34" s="415"/>
      <c r="D34" s="416" t="s">
        <v>590</v>
      </c>
      <c r="E34" s="412"/>
    </row>
    <row r="35" spans="1:5" ht="15.75" customHeight="1" outlineLevel="1">
      <c r="A35" s="410"/>
      <c r="B35" s="413" t="s">
        <v>591</v>
      </c>
      <c r="C35" s="415"/>
      <c r="D35" s="416" t="s">
        <v>590</v>
      </c>
      <c r="E35" s="412"/>
    </row>
    <row r="36" spans="1:5" ht="15.75" customHeight="1" outlineLevel="1">
      <c r="A36" s="410"/>
      <c r="B36" s="413" t="s">
        <v>592</v>
      </c>
      <c r="C36" s="415"/>
      <c r="D36" s="412">
        <v>0</v>
      </c>
      <c r="E36" s="412"/>
    </row>
    <row r="37" spans="1:5" ht="15.75" customHeight="1" outlineLevel="1">
      <c r="A37" s="410"/>
      <c r="B37" s="413" t="s">
        <v>593</v>
      </c>
      <c r="C37" s="415"/>
      <c r="D37" s="416" t="s">
        <v>590</v>
      </c>
      <c r="E37" s="412"/>
    </row>
    <row r="38" spans="1:5" ht="15.75" customHeight="1" outlineLevel="1">
      <c r="A38" s="410"/>
      <c r="B38" s="413" t="s">
        <v>594</v>
      </c>
      <c r="C38" s="415"/>
      <c r="D38" s="418" t="s">
        <v>595</v>
      </c>
      <c r="E38" s="412"/>
    </row>
    <row r="39" spans="1:5" ht="19.5" customHeight="1" outlineLevel="1">
      <c r="A39" s="410"/>
      <c r="B39" s="411" t="s">
        <v>596</v>
      </c>
      <c r="C39" s="415" t="s">
        <v>597</v>
      </c>
      <c r="D39" s="412"/>
      <c r="E39" s="412"/>
    </row>
    <row r="40" spans="1:5" ht="15.75" customHeight="1" outlineLevel="1">
      <c r="A40" s="410"/>
      <c r="B40" s="413" t="s">
        <v>598</v>
      </c>
      <c r="C40" s="415"/>
      <c r="D40" s="412">
        <v>0</v>
      </c>
      <c r="E40" s="412"/>
    </row>
    <row r="41" spans="1:5" ht="15.75" customHeight="1" outlineLevel="1">
      <c r="A41" s="410"/>
      <c r="B41" s="413" t="s">
        <v>599</v>
      </c>
      <c r="C41" s="415"/>
      <c r="D41" s="412">
        <v>11</v>
      </c>
      <c r="E41" s="412"/>
    </row>
    <row r="42" spans="1:5" ht="15.75" customHeight="1" outlineLevel="1">
      <c r="A42" s="410"/>
      <c r="B42" s="413" t="s">
        <v>600</v>
      </c>
      <c r="C42" s="415"/>
      <c r="D42" s="412">
        <v>0</v>
      </c>
      <c r="E42" s="412"/>
    </row>
    <row r="43" spans="1:5" ht="15.75" customHeight="1" outlineLevel="1">
      <c r="A43" s="410"/>
      <c r="B43" s="413" t="s">
        <v>601</v>
      </c>
      <c r="C43" s="415"/>
      <c r="D43" s="412">
        <v>1</v>
      </c>
      <c r="E43" s="412"/>
    </row>
    <row r="44" spans="1:5" ht="15.75" customHeight="1" outlineLevel="1">
      <c r="A44" s="410"/>
      <c r="B44" s="413" t="s">
        <v>602</v>
      </c>
      <c r="C44" s="415"/>
      <c r="D44" s="412">
        <v>1</v>
      </c>
      <c r="E44" s="412"/>
    </row>
    <row r="45" spans="1:5" ht="15.75" customHeight="1" outlineLevel="1">
      <c r="A45" s="410"/>
      <c r="B45" s="413" t="s">
        <v>603</v>
      </c>
      <c r="C45" s="415"/>
      <c r="D45" s="412">
        <v>1</v>
      </c>
      <c r="E45" s="412"/>
    </row>
    <row r="46" spans="1:5" ht="15.75" customHeight="1" outlineLevel="1">
      <c r="A46" s="410"/>
      <c r="B46" s="413" t="s">
        <v>604</v>
      </c>
      <c r="C46" s="415"/>
      <c r="D46" s="412">
        <v>0</v>
      </c>
      <c r="E46" s="412"/>
    </row>
    <row r="47" spans="1:5" ht="15.75" customHeight="1" outlineLevel="1">
      <c r="A47" s="410"/>
      <c r="B47" s="413" t="s">
        <v>605</v>
      </c>
      <c r="C47" s="415"/>
      <c r="D47" s="418" t="s">
        <v>606</v>
      </c>
      <c r="E47" s="412"/>
    </row>
    <row r="48" spans="1:5" ht="15.75" customHeight="1" outlineLevel="1">
      <c r="A48" s="410"/>
      <c r="B48" s="413" t="s">
        <v>607</v>
      </c>
      <c r="C48" s="415"/>
      <c r="D48" s="418" t="s">
        <v>608</v>
      </c>
      <c r="E48" s="412"/>
    </row>
    <row r="49" spans="1:5" ht="19.5" customHeight="1" outlineLevel="1">
      <c r="A49" s="410"/>
      <c r="B49" s="411" t="s">
        <v>609</v>
      </c>
      <c r="C49" s="415" t="s">
        <v>610</v>
      </c>
      <c r="D49" s="412">
        <v>17</v>
      </c>
      <c r="E49" s="412"/>
    </row>
    <row r="50" spans="1:5" s="423" customFormat="1" ht="19.5" customHeight="1" outlineLevel="1">
      <c r="A50" s="419"/>
      <c r="B50" s="420" t="s">
        <v>611</v>
      </c>
      <c r="C50" s="421" t="s">
        <v>612</v>
      </c>
      <c r="D50" s="422">
        <v>10</v>
      </c>
      <c r="E50" s="422"/>
    </row>
    <row r="51" spans="1:5" s="409" customFormat="1" ht="18.75" customHeight="1" outlineLevel="1">
      <c r="A51" s="424">
        <v>101</v>
      </c>
      <c r="B51" s="425" t="s">
        <v>613</v>
      </c>
      <c r="C51" s="426"/>
      <c r="D51" s="426"/>
      <c r="E51" s="426"/>
    </row>
    <row r="52" spans="1:5" ht="15.75" customHeight="1" outlineLevel="1">
      <c r="A52" s="410"/>
      <c r="B52" s="411" t="s">
        <v>1764</v>
      </c>
      <c r="C52" s="410" t="s">
        <v>614</v>
      </c>
      <c r="D52" s="412">
        <v>0</v>
      </c>
      <c r="E52" s="412"/>
    </row>
    <row r="53" spans="1:5" ht="17.25" customHeight="1" outlineLevel="1">
      <c r="A53" s="427"/>
      <c r="B53" s="411" t="s">
        <v>569</v>
      </c>
      <c r="C53" s="415" t="s">
        <v>615</v>
      </c>
      <c r="D53" s="412"/>
      <c r="E53" s="412"/>
    </row>
    <row r="54" spans="1:5" ht="15.75" customHeight="1" outlineLevel="1">
      <c r="A54" s="410"/>
      <c r="B54" s="413" t="s">
        <v>571</v>
      </c>
      <c r="C54" s="415"/>
      <c r="D54" s="412">
        <v>0</v>
      </c>
      <c r="E54" s="412"/>
    </row>
    <row r="55" spans="1:5" ht="15.75" customHeight="1" outlineLevel="1">
      <c r="A55" s="410"/>
      <c r="B55" s="413" t="s">
        <v>572</v>
      </c>
      <c r="C55" s="415"/>
      <c r="D55" s="412">
        <v>10</v>
      </c>
      <c r="E55" s="412"/>
    </row>
    <row r="56" spans="1:5" ht="15.75" customHeight="1" outlineLevel="1">
      <c r="A56" s="410"/>
      <c r="B56" s="413" t="s">
        <v>573</v>
      </c>
      <c r="C56" s="415"/>
      <c r="D56" s="416"/>
      <c r="E56" s="412"/>
    </row>
    <row r="57" spans="1:5" ht="15.75" customHeight="1" outlineLevel="1">
      <c r="A57" s="410"/>
      <c r="B57" s="413" t="s">
        <v>574</v>
      </c>
      <c r="C57" s="415"/>
      <c r="D57" s="416" t="s">
        <v>575</v>
      </c>
      <c r="E57" s="412"/>
    </row>
    <row r="58" spans="1:5" ht="15.75" customHeight="1" outlineLevel="1">
      <c r="A58" s="410"/>
      <c r="B58" s="413" t="s">
        <v>576</v>
      </c>
      <c r="C58" s="415"/>
      <c r="D58" s="416" t="s">
        <v>577</v>
      </c>
      <c r="E58" s="412"/>
    </row>
    <row r="59" spans="1:5" ht="15.75" customHeight="1" outlineLevel="1">
      <c r="A59" s="410"/>
      <c r="B59" s="413" t="s">
        <v>578</v>
      </c>
      <c r="C59" s="415"/>
      <c r="D59" s="416" t="s">
        <v>579</v>
      </c>
      <c r="E59" s="412"/>
    </row>
    <row r="60" spans="1:5" ht="43.5" customHeight="1" outlineLevel="1">
      <c r="A60" s="410"/>
      <c r="B60" s="631" t="s">
        <v>528</v>
      </c>
      <c r="C60" s="415" t="s">
        <v>616</v>
      </c>
      <c r="D60" s="416"/>
      <c r="E60" s="412"/>
    </row>
    <row r="61" spans="1:5" ht="15.75" customHeight="1" outlineLevel="1">
      <c r="A61" s="410"/>
      <c r="B61" s="413" t="s">
        <v>589</v>
      </c>
      <c r="C61" s="415"/>
      <c r="D61" s="416" t="s">
        <v>590</v>
      </c>
      <c r="E61" s="412"/>
    </row>
    <row r="62" spans="1:5" ht="15.75" customHeight="1" outlineLevel="1">
      <c r="A62" s="410"/>
      <c r="B62" s="413" t="s">
        <v>591</v>
      </c>
      <c r="C62" s="415"/>
      <c r="D62" s="416" t="s">
        <v>590</v>
      </c>
      <c r="E62" s="412"/>
    </row>
    <row r="63" spans="1:5" ht="15.75" customHeight="1" outlineLevel="1">
      <c r="A63" s="410"/>
      <c r="B63" s="413" t="s">
        <v>592</v>
      </c>
      <c r="C63" s="415"/>
      <c r="D63" s="412">
        <v>0</v>
      </c>
      <c r="E63" s="412"/>
    </row>
    <row r="64" spans="1:5" ht="15.75" customHeight="1" outlineLevel="1">
      <c r="A64" s="410"/>
      <c r="B64" s="413" t="s">
        <v>593</v>
      </c>
      <c r="C64" s="415"/>
      <c r="D64" s="416" t="s">
        <v>590</v>
      </c>
      <c r="E64" s="412"/>
    </row>
    <row r="65" spans="1:5" ht="15.75" customHeight="1" outlineLevel="1">
      <c r="A65" s="410"/>
      <c r="B65" s="413" t="s">
        <v>594</v>
      </c>
      <c r="C65" s="415"/>
      <c r="D65" s="418" t="s">
        <v>595</v>
      </c>
      <c r="E65" s="412"/>
    </row>
    <row r="66" spans="1:5" ht="16.5" customHeight="1" outlineLevel="1">
      <c r="A66" s="410"/>
      <c r="B66" s="632" t="s">
        <v>529</v>
      </c>
      <c r="C66" s="415" t="s">
        <v>617</v>
      </c>
      <c r="D66" s="412"/>
      <c r="E66" s="412"/>
    </row>
    <row r="67" spans="1:5" ht="15.75" customHeight="1" outlineLevel="1">
      <c r="A67" s="410"/>
      <c r="B67" s="413" t="s">
        <v>598</v>
      </c>
      <c r="C67" s="415"/>
      <c r="D67" s="412">
        <v>0</v>
      </c>
      <c r="E67" s="412"/>
    </row>
    <row r="68" spans="1:5" ht="15.75" customHeight="1" outlineLevel="1">
      <c r="A68" s="410"/>
      <c r="B68" s="413" t="s">
        <v>599</v>
      </c>
      <c r="C68" s="415"/>
      <c r="D68" s="412">
        <v>11</v>
      </c>
      <c r="E68" s="412"/>
    </row>
    <row r="69" spans="1:5" ht="15.75" customHeight="1" outlineLevel="1">
      <c r="A69" s="410"/>
      <c r="B69" s="413" t="s">
        <v>600</v>
      </c>
      <c r="C69" s="415"/>
      <c r="D69" s="412">
        <v>0</v>
      </c>
      <c r="E69" s="412"/>
    </row>
    <row r="70" spans="1:5" ht="15.75" customHeight="1" outlineLevel="1">
      <c r="A70" s="410"/>
      <c r="B70" s="413" t="s">
        <v>601</v>
      </c>
      <c r="C70" s="415"/>
      <c r="D70" s="412">
        <v>1</v>
      </c>
      <c r="E70" s="412"/>
    </row>
    <row r="71" spans="1:5" ht="15.75" customHeight="1" outlineLevel="1">
      <c r="A71" s="410"/>
      <c r="B71" s="413" t="s">
        <v>602</v>
      </c>
      <c r="C71" s="415"/>
      <c r="D71" s="412">
        <v>1</v>
      </c>
      <c r="E71" s="412"/>
    </row>
    <row r="72" spans="1:5" ht="15.75" customHeight="1" outlineLevel="1">
      <c r="A72" s="410"/>
      <c r="B72" s="413" t="s">
        <v>603</v>
      </c>
      <c r="C72" s="415"/>
      <c r="D72" s="412">
        <v>1</v>
      </c>
      <c r="E72" s="412"/>
    </row>
    <row r="73" spans="1:5" ht="15.75" customHeight="1" outlineLevel="1">
      <c r="A73" s="410"/>
      <c r="B73" s="413" t="s">
        <v>604</v>
      </c>
      <c r="C73" s="415"/>
      <c r="D73" s="412">
        <v>0</v>
      </c>
      <c r="E73" s="412"/>
    </row>
    <row r="74" spans="1:5" ht="15.75" customHeight="1" outlineLevel="1">
      <c r="A74" s="410"/>
      <c r="B74" s="413" t="s">
        <v>605</v>
      </c>
      <c r="C74" s="415"/>
      <c r="D74" s="418" t="s">
        <v>606</v>
      </c>
      <c r="E74" s="412"/>
    </row>
    <row r="75" spans="1:5" ht="15.75" customHeight="1" outlineLevel="1">
      <c r="A75" s="410"/>
      <c r="B75" s="413" t="s">
        <v>607</v>
      </c>
      <c r="C75" s="415"/>
      <c r="D75" s="418" t="s">
        <v>608</v>
      </c>
      <c r="E75" s="412"/>
    </row>
    <row r="76" spans="1:5" ht="16.5" customHeight="1" outlineLevel="1">
      <c r="A76" s="410"/>
      <c r="B76" s="632" t="s">
        <v>530</v>
      </c>
      <c r="C76" s="415" t="s">
        <v>610</v>
      </c>
      <c r="D76" s="412">
        <v>17</v>
      </c>
      <c r="E76" s="412"/>
    </row>
    <row r="77" spans="1:5" s="423" customFormat="1" ht="16.5" customHeight="1" outlineLevel="1">
      <c r="A77" s="428"/>
      <c r="B77" s="633" t="s">
        <v>531</v>
      </c>
      <c r="C77" s="421" t="s">
        <v>612</v>
      </c>
      <c r="D77" s="422">
        <v>10</v>
      </c>
      <c r="E77" s="422"/>
    </row>
    <row r="78" spans="1:5" s="409" customFormat="1" ht="17.25" customHeight="1" outlineLevel="1">
      <c r="A78" s="424">
        <v>102</v>
      </c>
      <c r="B78" s="425" t="s">
        <v>618</v>
      </c>
      <c r="C78" s="426"/>
      <c r="D78" s="426"/>
      <c r="E78" s="426"/>
    </row>
    <row r="79" spans="1:5" ht="15.75" customHeight="1" outlineLevel="1">
      <c r="A79" s="410"/>
      <c r="B79" s="411" t="s">
        <v>619</v>
      </c>
      <c r="C79" s="415" t="s">
        <v>620</v>
      </c>
      <c r="D79" s="412"/>
      <c r="E79" s="412"/>
    </row>
    <row r="80" spans="1:5" ht="15.75" customHeight="1" outlineLevel="1">
      <c r="A80" s="410"/>
      <c r="B80" s="413" t="s">
        <v>621</v>
      </c>
      <c r="C80" s="410"/>
      <c r="D80" s="412">
        <v>33</v>
      </c>
      <c r="E80" s="412"/>
    </row>
    <row r="81" spans="1:5" ht="15.75" customHeight="1" outlineLevel="1">
      <c r="A81" s="410"/>
      <c r="B81" s="413" t="s">
        <v>622</v>
      </c>
      <c r="C81" s="410"/>
      <c r="D81" s="412">
        <v>50</v>
      </c>
      <c r="E81" s="412"/>
    </row>
    <row r="82" spans="1:5" ht="15.75" customHeight="1" outlineLevel="1">
      <c r="A82" s="410"/>
      <c r="B82" s="413" t="s">
        <v>623</v>
      </c>
      <c r="C82" s="415"/>
      <c r="D82" s="412">
        <v>5</v>
      </c>
      <c r="E82" s="412"/>
    </row>
    <row r="83" spans="1:5" ht="15.75" customHeight="1" outlineLevel="1">
      <c r="A83" s="410"/>
      <c r="B83" s="413" t="s">
        <v>624</v>
      </c>
      <c r="C83" s="415"/>
      <c r="D83" s="412">
        <v>10</v>
      </c>
      <c r="E83" s="412"/>
    </row>
    <row r="84" spans="1:5" ht="15.75" customHeight="1" outlineLevel="1">
      <c r="A84" s="410"/>
      <c r="B84" s="413" t="s">
        <v>625</v>
      </c>
      <c r="C84" s="415"/>
      <c r="D84" s="412">
        <v>0</v>
      </c>
      <c r="E84" s="412"/>
    </row>
    <row r="85" spans="1:5" ht="15.75" customHeight="1" outlineLevel="1">
      <c r="A85" s="410"/>
      <c r="B85" s="413" t="s">
        <v>626</v>
      </c>
      <c r="C85" s="415"/>
      <c r="D85" s="412">
        <v>1</v>
      </c>
      <c r="E85" s="412"/>
    </row>
    <row r="86" spans="1:5" ht="15.75" customHeight="1" outlineLevel="1">
      <c r="A86" s="410"/>
      <c r="B86" s="413" t="s">
        <v>627</v>
      </c>
      <c r="C86" s="415"/>
      <c r="D86" s="412">
        <v>1</v>
      </c>
      <c r="E86" s="412"/>
    </row>
    <row r="87" spans="1:5" ht="12.75" customHeight="1" outlineLevel="1">
      <c r="A87" s="410"/>
      <c r="B87" s="413" t="s">
        <v>628</v>
      </c>
      <c r="C87" s="415"/>
      <c r="D87" s="412">
        <v>0</v>
      </c>
      <c r="E87" s="412"/>
    </row>
    <row r="88" spans="1:5" ht="41.25" customHeight="1" outlineLevel="1">
      <c r="A88" s="429"/>
      <c r="B88" s="610" t="s">
        <v>545</v>
      </c>
      <c r="C88" s="431"/>
      <c r="D88" s="432">
        <v>140</v>
      </c>
      <c r="E88" s="432"/>
    </row>
    <row r="89" spans="1:5" s="409" customFormat="1" ht="17.25" customHeight="1" outlineLevel="1">
      <c r="A89" s="424">
        <v>103</v>
      </c>
      <c r="B89" s="425" t="s">
        <v>629</v>
      </c>
      <c r="C89" s="426"/>
      <c r="D89" s="426"/>
      <c r="E89" s="426"/>
    </row>
    <row r="90" spans="1:5" ht="15.75" customHeight="1" outlineLevel="1">
      <c r="A90" s="410"/>
      <c r="B90" s="411" t="s">
        <v>619</v>
      </c>
      <c r="C90" s="415" t="s">
        <v>630</v>
      </c>
      <c r="D90" s="412"/>
      <c r="E90" s="412"/>
    </row>
    <row r="91" spans="1:5" ht="15.75" customHeight="1" outlineLevel="1">
      <c r="A91" s="410"/>
      <c r="B91" s="413" t="s">
        <v>631</v>
      </c>
      <c r="C91" s="410"/>
      <c r="D91" s="412">
        <v>33</v>
      </c>
      <c r="E91" s="412"/>
    </row>
    <row r="92" spans="1:5" ht="15.75" customHeight="1" outlineLevel="1">
      <c r="A92" s="410"/>
      <c r="B92" s="619" t="s">
        <v>632</v>
      </c>
      <c r="C92" s="620"/>
      <c r="D92" s="621">
        <v>0</v>
      </c>
      <c r="E92" s="626" t="s">
        <v>409</v>
      </c>
    </row>
    <row r="93" spans="1:5" ht="15.75" customHeight="1" outlineLevel="1">
      <c r="A93" s="410"/>
      <c r="B93" s="413" t="s">
        <v>633</v>
      </c>
      <c r="C93" s="415"/>
      <c r="D93" s="412">
        <v>5</v>
      </c>
      <c r="E93" s="412"/>
    </row>
    <row r="94" spans="1:5" ht="15.75" customHeight="1" outlineLevel="1">
      <c r="A94" s="427"/>
      <c r="B94" s="413" t="s">
        <v>634</v>
      </c>
      <c r="C94" s="415"/>
      <c r="D94" s="412">
        <v>10</v>
      </c>
      <c r="E94" s="412"/>
    </row>
    <row r="95" spans="1:5" ht="15.75" customHeight="1" outlineLevel="1">
      <c r="A95" s="427">
        <v>103</v>
      </c>
      <c r="B95" s="413" t="s">
        <v>625</v>
      </c>
      <c r="C95" s="415"/>
      <c r="D95" s="412">
        <v>0</v>
      </c>
      <c r="E95" s="412"/>
    </row>
    <row r="96" spans="1:5" ht="15.75" customHeight="1" outlineLevel="1">
      <c r="A96" s="427"/>
      <c r="B96" s="413" t="s">
        <v>626</v>
      </c>
      <c r="C96" s="415"/>
      <c r="D96" s="412">
        <v>1</v>
      </c>
      <c r="E96" s="412"/>
    </row>
    <row r="97" spans="1:5" ht="15.75" customHeight="1" outlineLevel="1">
      <c r="A97" s="410"/>
      <c r="B97" s="413" t="s">
        <v>627</v>
      </c>
      <c r="C97" s="415"/>
      <c r="D97" s="412">
        <v>1</v>
      </c>
      <c r="E97" s="412"/>
    </row>
    <row r="98" spans="1:5" ht="15.75" customHeight="1" outlineLevel="1">
      <c r="A98" s="410"/>
      <c r="B98" s="413" t="s">
        <v>628</v>
      </c>
      <c r="C98" s="415"/>
      <c r="D98" s="412">
        <v>0</v>
      </c>
      <c r="E98" s="412"/>
    </row>
    <row r="99" spans="1:5" ht="41.25" customHeight="1" outlineLevel="1">
      <c r="A99" s="429"/>
      <c r="B99" s="610" t="s">
        <v>635</v>
      </c>
      <c r="C99" s="431"/>
      <c r="D99" s="432">
        <v>0</v>
      </c>
      <c r="E99" s="432"/>
    </row>
    <row r="100" spans="1:5" s="409" customFormat="1" ht="17.25" customHeight="1" outlineLevel="1">
      <c r="A100" s="424">
        <v>120</v>
      </c>
      <c r="B100" s="425" t="s">
        <v>636</v>
      </c>
      <c r="C100" s="426"/>
      <c r="D100" s="426"/>
      <c r="E100" s="426"/>
    </row>
    <row r="101" spans="1:5" ht="15.75" customHeight="1" outlineLevel="1">
      <c r="A101" s="410"/>
      <c r="B101" s="411" t="s">
        <v>637</v>
      </c>
      <c r="C101" s="415" t="s">
        <v>638</v>
      </c>
      <c r="D101" s="412"/>
    </row>
    <row r="102" spans="1:5" ht="15.75" customHeight="1" outlineLevel="1">
      <c r="A102" s="410"/>
      <c r="B102" s="413" t="s">
        <v>639</v>
      </c>
      <c r="C102" s="410"/>
      <c r="D102" s="412">
        <v>0</v>
      </c>
      <c r="E102" s="412"/>
    </row>
    <row r="103" spans="1:5" ht="15.75" customHeight="1" outlineLevel="1">
      <c r="A103" s="410"/>
      <c r="B103" s="413" t="s">
        <v>640</v>
      </c>
      <c r="C103" s="410"/>
      <c r="D103" s="412">
        <v>0</v>
      </c>
      <c r="E103" s="412"/>
    </row>
    <row r="104" spans="1:5" ht="15.75" customHeight="1" outlineLevel="1">
      <c r="A104" s="410"/>
      <c r="B104" s="619" t="s">
        <v>623</v>
      </c>
      <c r="C104" s="622"/>
      <c r="D104" s="621">
        <v>0</v>
      </c>
      <c r="E104" s="412"/>
    </row>
    <row r="105" spans="1:5" ht="15.75" customHeight="1" outlineLevel="1">
      <c r="A105" s="410"/>
      <c r="B105" s="619" t="s">
        <v>641</v>
      </c>
      <c r="C105" s="622"/>
      <c r="D105" s="621">
        <v>0</v>
      </c>
      <c r="E105" s="412"/>
    </row>
    <row r="106" spans="1:5" ht="15.75" customHeight="1" outlineLevel="1">
      <c r="A106" s="410"/>
      <c r="B106" s="413" t="s">
        <v>642</v>
      </c>
      <c r="C106" s="415"/>
      <c r="D106" s="412">
        <v>0</v>
      </c>
      <c r="E106" s="412"/>
    </row>
    <row r="107" spans="1:5" ht="19.5" customHeight="1" outlineLevel="1">
      <c r="A107" s="410"/>
      <c r="B107" s="627" t="s">
        <v>522</v>
      </c>
      <c r="C107" s="623"/>
      <c r="D107" s="621">
        <v>20</v>
      </c>
      <c r="E107" s="524" t="s">
        <v>410</v>
      </c>
    </row>
    <row r="108" spans="1:5" ht="15.75" customHeight="1" outlineLevel="1">
      <c r="A108" s="410"/>
      <c r="B108" s="519" t="s">
        <v>520</v>
      </c>
      <c r="C108" s="415"/>
      <c r="D108" s="412">
        <v>0</v>
      </c>
      <c r="E108" s="412"/>
    </row>
    <row r="109" spans="1:5" s="409" customFormat="1" ht="17.25" customHeight="1" outlineLevel="1">
      <c r="A109" s="424">
        <v>121</v>
      </c>
      <c r="B109" s="425" t="s">
        <v>644</v>
      </c>
      <c r="C109" s="426"/>
      <c r="D109" s="426"/>
      <c r="E109" s="426"/>
    </row>
    <row r="110" spans="1:5" ht="15.75" customHeight="1" outlineLevel="1">
      <c r="A110" s="410"/>
      <c r="B110" s="411" t="s">
        <v>637</v>
      </c>
      <c r="C110" s="415" t="s">
        <v>645</v>
      </c>
      <c r="D110" s="412"/>
      <c r="E110" s="412"/>
    </row>
    <row r="111" spans="1:5" ht="15.75" customHeight="1" outlineLevel="1">
      <c r="A111" s="410"/>
      <c r="B111" s="413" t="s">
        <v>646</v>
      </c>
      <c r="C111" s="410"/>
      <c r="D111" s="412">
        <v>0</v>
      </c>
      <c r="E111" s="412"/>
    </row>
    <row r="112" spans="1:5" ht="15.75" customHeight="1" outlineLevel="1">
      <c r="A112" s="410"/>
      <c r="B112" s="413" t="s">
        <v>647</v>
      </c>
      <c r="C112" s="410"/>
      <c r="D112" s="412">
        <v>0</v>
      </c>
      <c r="E112" s="412"/>
    </row>
    <row r="113" spans="1:5" ht="15.75" customHeight="1" outlineLevel="1">
      <c r="A113" s="410"/>
      <c r="B113" s="413" t="s">
        <v>623</v>
      </c>
      <c r="C113" s="415"/>
      <c r="D113" s="412">
        <v>0</v>
      </c>
      <c r="E113" s="412"/>
    </row>
    <row r="114" spans="1:5" ht="15.75" customHeight="1" outlineLevel="1">
      <c r="A114" s="410"/>
      <c r="B114" s="413" t="s">
        <v>641</v>
      </c>
      <c r="C114" s="415"/>
      <c r="D114" s="412">
        <v>0</v>
      </c>
      <c r="E114" s="412"/>
    </row>
    <row r="115" spans="1:5" ht="15.75" customHeight="1" outlineLevel="1">
      <c r="A115" s="410"/>
      <c r="B115" s="413" t="s">
        <v>625</v>
      </c>
      <c r="C115" s="415"/>
      <c r="D115" s="412">
        <v>0</v>
      </c>
      <c r="E115" s="412"/>
    </row>
    <row r="116" spans="1:5" ht="26.25" customHeight="1" outlineLevel="1">
      <c r="A116" s="410"/>
      <c r="B116" s="627" t="s">
        <v>522</v>
      </c>
      <c r="C116" s="415"/>
      <c r="D116" s="621">
        <v>20</v>
      </c>
      <c r="E116" s="412"/>
    </row>
    <row r="117" spans="1:5" ht="15.75" customHeight="1" outlineLevel="1">
      <c r="A117" s="410"/>
      <c r="B117" s="413" t="s">
        <v>643</v>
      </c>
      <c r="C117" s="415"/>
      <c r="D117" s="412">
        <v>0</v>
      </c>
      <c r="E117" s="412"/>
    </row>
    <row r="118" spans="1:5" ht="15.75" customHeight="1" outlineLevel="1">
      <c r="A118" s="410"/>
      <c r="B118" s="411" t="s">
        <v>648</v>
      </c>
      <c r="C118" s="415" t="s">
        <v>649</v>
      </c>
      <c r="D118" s="434"/>
      <c r="E118" s="410"/>
    </row>
    <row r="119" spans="1:5" ht="15.75" customHeight="1" outlineLevel="1">
      <c r="A119" s="410"/>
      <c r="B119" s="413" t="s">
        <v>650</v>
      </c>
      <c r="C119" s="415"/>
      <c r="D119" s="416" t="s">
        <v>590</v>
      </c>
      <c r="E119" s="412"/>
    </row>
    <row r="120" spans="1:5" ht="15.75" customHeight="1" outlineLevel="1">
      <c r="A120" s="410"/>
      <c r="B120" s="413" t="s">
        <v>651</v>
      </c>
      <c r="C120" s="410"/>
      <c r="D120" s="412">
        <v>2</v>
      </c>
      <c r="E120" s="412"/>
    </row>
    <row r="121" spans="1:5" ht="15.75" customHeight="1" outlineLevel="1">
      <c r="A121" s="429"/>
      <c r="B121" s="435" t="s">
        <v>652</v>
      </c>
      <c r="C121" s="429"/>
      <c r="D121" s="432">
        <v>0</v>
      </c>
      <c r="E121" s="432"/>
    </row>
    <row r="122" spans="1:5" s="409" customFormat="1" ht="17.25" customHeight="1" outlineLevel="1">
      <c r="A122" s="424">
        <v>122</v>
      </c>
      <c r="B122" s="425" t="s">
        <v>653</v>
      </c>
      <c r="C122" s="426"/>
      <c r="D122" s="426"/>
      <c r="E122" s="426"/>
    </row>
    <row r="123" spans="1:5" ht="15.75" customHeight="1" outlineLevel="1">
      <c r="A123" s="410"/>
      <c r="B123" s="411" t="s">
        <v>637</v>
      </c>
      <c r="C123" s="415" t="s">
        <v>654</v>
      </c>
      <c r="D123" s="412"/>
      <c r="E123" s="412"/>
    </row>
    <row r="124" spans="1:5" ht="15.75" customHeight="1" outlineLevel="1">
      <c r="A124" s="410"/>
      <c r="B124" s="413" t="s">
        <v>655</v>
      </c>
      <c r="C124" s="410"/>
      <c r="D124" s="412">
        <v>0</v>
      </c>
      <c r="E124" s="412"/>
    </row>
    <row r="125" spans="1:5" ht="15.75" customHeight="1" outlineLevel="1">
      <c r="A125" s="410"/>
      <c r="B125" s="413" t="s">
        <v>656</v>
      </c>
      <c r="C125" s="410"/>
      <c r="D125" s="412">
        <v>0</v>
      </c>
      <c r="E125" s="412"/>
    </row>
    <row r="126" spans="1:5" ht="15.75" customHeight="1" outlineLevel="1">
      <c r="A126" s="410"/>
      <c r="B126" s="413" t="s">
        <v>657</v>
      </c>
      <c r="C126" s="410"/>
      <c r="D126" s="416" t="s">
        <v>590</v>
      </c>
      <c r="E126" s="412"/>
    </row>
    <row r="127" spans="1:5" ht="15.75" customHeight="1" outlineLevel="1">
      <c r="A127" s="410"/>
      <c r="B127" s="413" t="s">
        <v>658</v>
      </c>
      <c r="C127" s="415"/>
      <c r="D127" s="412">
        <v>0</v>
      </c>
      <c r="E127" s="412"/>
    </row>
    <row r="128" spans="1:5" ht="15.75" customHeight="1" outlineLevel="1">
      <c r="A128" s="410"/>
      <c r="B128" s="413" t="s">
        <v>659</v>
      </c>
      <c r="C128" s="415"/>
      <c r="D128" s="412">
        <v>0</v>
      </c>
      <c r="E128" s="412"/>
    </row>
    <row r="129" spans="1:5" ht="15.75" customHeight="1" outlineLevel="1">
      <c r="A129" s="410"/>
      <c r="B129" s="413" t="s">
        <v>660</v>
      </c>
      <c r="C129" s="415"/>
      <c r="D129" s="412">
        <v>0</v>
      </c>
      <c r="E129" s="412"/>
    </row>
    <row r="130" spans="1:5" ht="24.75" customHeight="1" outlineLevel="1">
      <c r="A130" s="410"/>
      <c r="B130" s="627" t="s">
        <v>523</v>
      </c>
      <c r="C130" s="415"/>
      <c r="D130" s="621">
        <v>20</v>
      </c>
      <c r="E130" s="412"/>
    </row>
    <row r="131" spans="1:5" ht="15.75" customHeight="1" outlineLevel="1">
      <c r="A131" s="410"/>
      <c r="B131" s="519" t="s">
        <v>643</v>
      </c>
      <c r="C131" s="415"/>
      <c r="D131" s="412">
        <v>0</v>
      </c>
      <c r="E131" s="412"/>
    </row>
    <row r="132" spans="1:5" s="409" customFormat="1" ht="17.25" customHeight="1" outlineLevel="1">
      <c r="A132" s="424">
        <v>123</v>
      </c>
      <c r="B132" s="425" t="s">
        <v>662</v>
      </c>
      <c r="C132" s="426"/>
      <c r="D132" s="426"/>
      <c r="E132" s="426"/>
    </row>
    <row r="133" spans="1:5" ht="15.75" customHeight="1" outlineLevel="1">
      <c r="A133" s="410"/>
      <c r="B133" s="411" t="s">
        <v>637</v>
      </c>
      <c r="C133" s="415" t="s">
        <v>663</v>
      </c>
      <c r="D133" s="412"/>
      <c r="E133" s="412"/>
    </row>
    <row r="134" spans="1:5" ht="15.75" customHeight="1" outlineLevel="1">
      <c r="A134" s="410"/>
      <c r="B134" s="413" t="s">
        <v>655</v>
      </c>
      <c r="C134" s="410"/>
      <c r="D134" s="412">
        <v>0</v>
      </c>
      <c r="E134" s="412"/>
    </row>
    <row r="135" spans="1:5" ht="15.75" customHeight="1" outlineLevel="1">
      <c r="A135" s="427">
        <v>123</v>
      </c>
      <c r="B135" s="413" t="s">
        <v>656</v>
      </c>
      <c r="C135" s="410"/>
      <c r="D135" s="412">
        <v>0</v>
      </c>
      <c r="E135" s="412"/>
    </row>
    <row r="136" spans="1:5" ht="15.75" customHeight="1" outlineLevel="1">
      <c r="A136" s="427"/>
      <c r="B136" s="413" t="s">
        <v>657</v>
      </c>
      <c r="C136" s="410"/>
      <c r="D136" s="416" t="s">
        <v>590</v>
      </c>
      <c r="E136" s="412"/>
    </row>
    <row r="137" spans="1:5" ht="15.75" customHeight="1" outlineLevel="1">
      <c r="A137" s="410"/>
      <c r="B137" s="413" t="s">
        <v>658</v>
      </c>
      <c r="C137" s="415"/>
      <c r="D137" s="412">
        <v>0</v>
      </c>
      <c r="E137" s="412"/>
    </row>
    <row r="138" spans="1:5" ht="15.75" customHeight="1" outlineLevel="1">
      <c r="A138" s="410"/>
      <c r="B138" s="413" t="s">
        <v>659</v>
      </c>
      <c r="C138" s="415"/>
      <c r="D138" s="412">
        <v>0</v>
      </c>
      <c r="E138" s="412"/>
    </row>
    <row r="139" spans="1:5" ht="15.75" customHeight="1" outlineLevel="1">
      <c r="A139" s="410"/>
      <c r="B139" s="413" t="s">
        <v>660</v>
      </c>
      <c r="C139" s="415"/>
      <c r="D139" s="412">
        <v>0</v>
      </c>
      <c r="E139" s="412"/>
    </row>
    <row r="140" spans="1:5" ht="30" customHeight="1" outlineLevel="1">
      <c r="A140" s="410"/>
      <c r="B140" s="627" t="s">
        <v>524</v>
      </c>
      <c r="C140" s="622"/>
      <c r="D140" s="621">
        <v>20</v>
      </c>
      <c r="E140" s="412"/>
    </row>
    <row r="141" spans="1:5" ht="15.75" customHeight="1" outlineLevel="1">
      <c r="A141" s="410"/>
      <c r="B141" s="519" t="s">
        <v>643</v>
      </c>
      <c r="C141" s="415"/>
      <c r="D141" s="412">
        <v>0</v>
      </c>
      <c r="E141" s="412"/>
    </row>
    <row r="142" spans="1:5" s="409" customFormat="1" ht="17.25" customHeight="1" outlineLevel="1">
      <c r="A142" s="424">
        <v>124</v>
      </c>
      <c r="B142" s="425" t="s">
        <v>664</v>
      </c>
      <c r="C142" s="426"/>
      <c r="D142" s="426"/>
      <c r="E142" s="426"/>
    </row>
    <row r="143" spans="1:5" ht="15.75" customHeight="1" outlineLevel="1">
      <c r="A143" s="410"/>
      <c r="B143" s="411" t="s">
        <v>637</v>
      </c>
      <c r="C143" s="415" t="s">
        <v>665</v>
      </c>
      <c r="D143" s="412"/>
      <c r="E143" s="412"/>
    </row>
    <row r="144" spans="1:5" ht="15.75" customHeight="1" outlineLevel="1">
      <c r="A144" s="410"/>
      <c r="B144" s="413" t="s">
        <v>655</v>
      </c>
      <c r="C144" s="410"/>
      <c r="D144" s="412">
        <v>0</v>
      </c>
      <c r="E144" s="412"/>
    </row>
    <row r="145" spans="1:5" ht="15.75" customHeight="1" outlineLevel="1">
      <c r="A145" s="410"/>
      <c r="B145" s="413" t="s">
        <v>656</v>
      </c>
      <c r="C145" s="410"/>
      <c r="D145" s="412">
        <v>0</v>
      </c>
      <c r="E145" s="412"/>
    </row>
    <row r="146" spans="1:5" ht="15.75" customHeight="1" outlineLevel="1">
      <c r="A146" s="410"/>
      <c r="B146" s="413" t="s">
        <v>657</v>
      </c>
      <c r="C146" s="410"/>
      <c r="D146" s="416" t="s">
        <v>590</v>
      </c>
      <c r="E146" s="412"/>
    </row>
    <row r="147" spans="1:5" ht="15.75" customHeight="1" outlineLevel="1">
      <c r="A147" s="410"/>
      <c r="B147" s="413" t="s">
        <v>658</v>
      </c>
      <c r="C147" s="415"/>
      <c r="D147" s="412">
        <v>0</v>
      </c>
      <c r="E147" s="412"/>
    </row>
    <row r="148" spans="1:5" ht="15.75" customHeight="1" outlineLevel="1">
      <c r="A148" s="410"/>
      <c r="B148" s="413" t="s">
        <v>659</v>
      </c>
      <c r="C148" s="415"/>
      <c r="D148" s="412">
        <v>0</v>
      </c>
      <c r="E148" s="412"/>
    </row>
    <row r="149" spans="1:5" ht="15.75" customHeight="1" outlineLevel="1">
      <c r="A149" s="410"/>
      <c r="B149" s="413" t="s">
        <v>660</v>
      </c>
      <c r="C149" s="415"/>
      <c r="D149" s="412">
        <v>0</v>
      </c>
      <c r="E149" s="412"/>
    </row>
    <row r="150" spans="1:5" ht="30.75" customHeight="1" outlineLevel="1">
      <c r="A150" s="410"/>
      <c r="B150" s="627" t="s">
        <v>523</v>
      </c>
      <c r="C150" s="415"/>
      <c r="D150" s="621">
        <v>20</v>
      </c>
      <c r="E150" s="412"/>
    </row>
    <row r="151" spans="1:5" ht="15.75" customHeight="1" outlineLevel="1">
      <c r="A151" s="410"/>
      <c r="B151" s="519" t="s">
        <v>643</v>
      </c>
      <c r="C151" s="415"/>
      <c r="D151" s="412">
        <v>0</v>
      </c>
      <c r="E151" s="412"/>
    </row>
    <row r="152" spans="1:5" s="409" customFormat="1" ht="17.25" customHeight="1" outlineLevel="1">
      <c r="A152" s="424">
        <v>125</v>
      </c>
      <c r="B152" s="425" t="s">
        <v>666</v>
      </c>
      <c r="C152" s="426"/>
      <c r="D152" s="426"/>
      <c r="E152" s="426"/>
    </row>
    <row r="153" spans="1:5" ht="15.75" customHeight="1" outlineLevel="1">
      <c r="A153" s="410"/>
      <c r="B153" s="411" t="s">
        <v>637</v>
      </c>
      <c r="C153" s="415" t="s">
        <v>667</v>
      </c>
      <c r="D153" s="412"/>
      <c r="E153" s="412"/>
    </row>
    <row r="154" spans="1:5" ht="15.75" customHeight="1" outlineLevel="1">
      <c r="A154" s="410"/>
      <c r="B154" s="413" t="s">
        <v>655</v>
      </c>
      <c r="C154" s="410"/>
      <c r="D154" s="412">
        <v>0</v>
      </c>
      <c r="E154" s="412"/>
    </row>
    <row r="155" spans="1:5" ht="15.75" customHeight="1" outlineLevel="1">
      <c r="A155" s="410"/>
      <c r="B155" s="413" t="s">
        <v>656</v>
      </c>
      <c r="C155" s="410"/>
      <c r="D155" s="412">
        <v>0</v>
      </c>
      <c r="E155" s="412"/>
    </row>
    <row r="156" spans="1:5" ht="15.75" customHeight="1" outlineLevel="1">
      <c r="A156" s="410"/>
      <c r="B156" s="413" t="s">
        <v>657</v>
      </c>
      <c r="C156" s="410"/>
      <c r="D156" s="416" t="s">
        <v>590</v>
      </c>
      <c r="E156" s="412"/>
    </row>
    <row r="157" spans="1:5" ht="15.75" customHeight="1" outlineLevel="1">
      <c r="A157" s="410"/>
      <c r="B157" s="413" t="s">
        <v>658</v>
      </c>
      <c r="C157" s="415"/>
      <c r="D157" s="412">
        <v>0</v>
      </c>
      <c r="E157" s="412"/>
    </row>
    <row r="158" spans="1:5" ht="15.75" customHeight="1" outlineLevel="1">
      <c r="A158" s="410"/>
      <c r="B158" s="413" t="s">
        <v>659</v>
      </c>
      <c r="C158" s="415"/>
      <c r="D158" s="412">
        <v>0</v>
      </c>
      <c r="E158" s="412"/>
    </row>
    <row r="159" spans="1:5" ht="15.75" customHeight="1" outlineLevel="1">
      <c r="A159" s="410"/>
      <c r="B159" s="413" t="s">
        <v>660</v>
      </c>
      <c r="C159" s="415"/>
      <c r="D159" s="412">
        <v>0</v>
      </c>
      <c r="E159" s="412"/>
    </row>
    <row r="160" spans="1:5" ht="26.25" customHeight="1" outlineLevel="1">
      <c r="A160" s="410"/>
      <c r="B160" s="627" t="s">
        <v>523</v>
      </c>
      <c r="C160" s="415"/>
      <c r="D160" s="621">
        <v>20</v>
      </c>
      <c r="E160" s="412"/>
    </row>
    <row r="161" spans="1:6" ht="15.75" customHeight="1" outlineLevel="1">
      <c r="A161" s="410"/>
      <c r="B161" s="519" t="s">
        <v>643</v>
      </c>
      <c r="C161" s="415"/>
      <c r="D161" s="412">
        <v>0</v>
      </c>
      <c r="E161" s="412"/>
    </row>
    <row r="162" spans="1:6" ht="5.25" customHeight="1" outlineLevel="1">
      <c r="A162" s="429"/>
      <c r="B162" s="430"/>
      <c r="C162" s="431"/>
      <c r="D162" s="432"/>
      <c r="E162" s="432"/>
    </row>
    <row r="163" spans="1:6" s="437" customFormat="1" ht="17.25" customHeight="1" outlineLevel="1">
      <c r="A163" s="424">
        <v>150</v>
      </c>
      <c r="B163" s="425" t="s">
        <v>668</v>
      </c>
      <c r="C163" s="436"/>
      <c r="D163" s="436"/>
      <c r="E163" s="436"/>
    </row>
    <row r="164" spans="1:6" s="409" customFormat="1" ht="17.25" customHeight="1" outlineLevel="1">
      <c r="A164" s="424"/>
      <c r="B164" s="411" t="s">
        <v>637</v>
      </c>
      <c r="C164" s="415" t="s">
        <v>669</v>
      </c>
      <c r="D164" s="412"/>
      <c r="E164" s="412"/>
      <c r="F164" s="409">
        <v>0</v>
      </c>
    </row>
    <row r="165" spans="1:6" s="409" customFormat="1" ht="17.25" customHeight="1" outlineLevel="1">
      <c r="A165" s="424"/>
      <c r="B165" s="413" t="s">
        <v>670</v>
      </c>
      <c r="C165" s="410"/>
      <c r="D165" s="412">
        <v>0</v>
      </c>
      <c r="E165" s="412"/>
    </row>
    <row r="166" spans="1:6" s="409" customFormat="1" ht="17.25" customHeight="1" outlineLevel="1">
      <c r="A166" s="424"/>
      <c r="B166" s="413" t="s">
        <v>671</v>
      </c>
      <c r="C166" s="410"/>
      <c r="D166" s="412">
        <v>0</v>
      </c>
      <c r="E166" s="412"/>
    </row>
    <row r="167" spans="1:6" s="409" customFormat="1" ht="17.25" customHeight="1" outlineLevel="1">
      <c r="A167" s="424"/>
      <c r="B167" s="413" t="s">
        <v>672</v>
      </c>
      <c r="C167" s="410"/>
      <c r="D167" s="412">
        <v>0</v>
      </c>
      <c r="E167" s="412"/>
    </row>
    <row r="168" spans="1:6" s="409" customFormat="1" ht="17.25" customHeight="1" outlineLevel="1">
      <c r="A168" s="424"/>
      <c r="B168" s="413" t="s">
        <v>673</v>
      </c>
      <c r="C168" s="410"/>
      <c r="D168" s="412">
        <v>0</v>
      </c>
      <c r="E168" s="412"/>
    </row>
    <row r="169" spans="1:6" s="409" customFormat="1" ht="17.25" customHeight="1" outlineLevel="1">
      <c r="A169" s="424"/>
      <c r="B169" s="413" t="s">
        <v>674</v>
      </c>
      <c r="C169" s="410"/>
      <c r="D169" s="412">
        <v>0</v>
      </c>
      <c r="E169" s="412"/>
    </row>
    <row r="170" spans="1:6" s="409" customFormat="1" ht="17.25" customHeight="1" outlineLevel="1">
      <c r="A170" s="424"/>
      <c r="B170" s="413" t="s">
        <v>675</v>
      </c>
      <c r="C170" s="410"/>
      <c r="D170" s="416" t="s">
        <v>590</v>
      </c>
      <c r="E170" s="412"/>
    </row>
    <row r="171" spans="1:6" s="409" customFormat="1" ht="17.25" customHeight="1" outlineLevel="1">
      <c r="A171" s="424"/>
      <c r="B171" s="413" t="s">
        <v>676</v>
      </c>
      <c r="C171" s="415"/>
      <c r="D171" s="412">
        <v>0</v>
      </c>
      <c r="E171" s="412"/>
    </row>
    <row r="172" spans="1:6" s="409" customFormat="1" ht="17.25" customHeight="1" outlineLevel="1">
      <c r="A172" s="424"/>
      <c r="B172" s="413" t="s">
        <v>677</v>
      </c>
      <c r="C172" s="415"/>
      <c r="D172" s="412">
        <v>0</v>
      </c>
      <c r="E172" s="412"/>
    </row>
    <row r="173" spans="1:6" s="409" customFormat="1" ht="30.75" customHeight="1" outlineLevel="1">
      <c r="A173" s="424"/>
      <c r="B173" s="627" t="s">
        <v>521</v>
      </c>
      <c r="C173" s="415"/>
      <c r="D173" s="412">
        <v>20</v>
      </c>
      <c r="E173" s="412"/>
    </row>
    <row r="174" spans="1:6" s="409" customFormat="1" ht="17.25" customHeight="1" outlineLevel="1">
      <c r="A174" s="424"/>
      <c r="B174" s="519" t="s">
        <v>685</v>
      </c>
      <c r="C174" s="415"/>
      <c r="D174" s="412">
        <v>0</v>
      </c>
      <c r="E174" s="412"/>
    </row>
    <row r="175" spans="1:6" ht="5.25" customHeight="1" outlineLevel="1">
      <c r="A175" s="429"/>
      <c r="B175" s="430"/>
      <c r="C175" s="431"/>
      <c r="D175" s="432"/>
      <c r="E175" s="432"/>
    </row>
    <row r="176" spans="1:6" s="437" customFormat="1" ht="17.25" customHeight="1" outlineLevel="1">
      <c r="A176" s="424">
        <v>151</v>
      </c>
      <c r="B176" s="425" t="s">
        <v>678</v>
      </c>
      <c r="C176" s="436"/>
      <c r="D176" s="436"/>
      <c r="E176" s="436"/>
    </row>
    <row r="177" spans="1:5" ht="15.75" customHeight="1" outlineLevel="1">
      <c r="A177" s="410"/>
      <c r="B177" s="411" t="s">
        <v>637</v>
      </c>
      <c r="C177" s="415" t="s">
        <v>679</v>
      </c>
      <c r="D177" s="412"/>
      <c r="E177" s="412"/>
    </row>
    <row r="178" spans="1:5" ht="15.75" customHeight="1" outlineLevel="1">
      <c r="A178" s="410"/>
      <c r="B178" s="413" t="s">
        <v>670</v>
      </c>
      <c r="C178" s="410"/>
      <c r="D178" s="412">
        <v>0</v>
      </c>
      <c r="E178" s="412"/>
    </row>
    <row r="179" spans="1:5" ht="15.75" customHeight="1" outlineLevel="1">
      <c r="A179" s="410"/>
      <c r="B179" s="413" t="s">
        <v>671</v>
      </c>
      <c r="C179" s="410"/>
      <c r="D179" s="412">
        <v>0</v>
      </c>
      <c r="E179" s="412"/>
    </row>
    <row r="180" spans="1:5" ht="15.75" customHeight="1" outlineLevel="1">
      <c r="A180" s="410"/>
      <c r="B180" s="413" t="s">
        <v>680</v>
      </c>
      <c r="C180" s="410"/>
      <c r="D180" s="412">
        <v>0</v>
      </c>
      <c r="E180" s="412"/>
    </row>
    <row r="181" spans="1:5" ht="15.75" customHeight="1" outlineLevel="1">
      <c r="A181" s="410"/>
      <c r="B181" s="413" t="s">
        <v>681</v>
      </c>
      <c r="C181" s="410"/>
      <c r="D181" s="412">
        <v>0</v>
      </c>
      <c r="E181" s="412"/>
    </row>
    <row r="182" spans="1:5" ht="15.75" customHeight="1" outlineLevel="1">
      <c r="A182" s="410"/>
      <c r="B182" s="413" t="s">
        <v>682</v>
      </c>
      <c r="C182" s="410"/>
      <c r="D182" s="416" t="s">
        <v>590</v>
      </c>
      <c r="E182" s="412"/>
    </row>
    <row r="183" spans="1:5" ht="15.75" customHeight="1" outlineLevel="1">
      <c r="A183" s="410"/>
      <c r="B183" s="413" t="s">
        <v>683</v>
      </c>
      <c r="C183" s="415"/>
      <c r="D183" s="412">
        <v>0</v>
      </c>
      <c r="E183" s="412"/>
    </row>
    <row r="184" spans="1:5" ht="15.75" customHeight="1" outlineLevel="1">
      <c r="A184" s="410"/>
      <c r="B184" s="413" t="s">
        <v>684</v>
      </c>
      <c r="C184" s="415"/>
      <c r="D184" s="412">
        <v>0</v>
      </c>
      <c r="E184" s="412"/>
    </row>
    <row r="185" spans="1:5" ht="25.5" customHeight="1" outlineLevel="1">
      <c r="A185" s="410"/>
      <c r="B185" s="627" t="s">
        <v>522</v>
      </c>
      <c r="C185" s="415"/>
      <c r="D185" s="412">
        <v>20</v>
      </c>
      <c r="E185" s="412"/>
    </row>
    <row r="186" spans="1:5" ht="15.75" customHeight="1" outlineLevel="1">
      <c r="A186" s="410"/>
      <c r="B186" s="519" t="s">
        <v>661</v>
      </c>
      <c r="C186" s="415"/>
      <c r="D186" s="412">
        <v>1</v>
      </c>
      <c r="E186" s="412"/>
    </row>
    <row r="187" spans="1:5" ht="5.25" customHeight="1" outlineLevel="1">
      <c r="A187" s="429"/>
      <c r="B187" s="430"/>
      <c r="C187" s="431"/>
      <c r="D187" s="432"/>
      <c r="E187" s="432"/>
    </row>
    <row r="188" spans="1:5" s="437" customFormat="1" ht="17.25" customHeight="1" outlineLevel="1">
      <c r="A188" s="424">
        <v>152</v>
      </c>
      <c r="B188" s="425" t="s">
        <v>686</v>
      </c>
      <c r="C188" s="436"/>
      <c r="D188" s="436"/>
      <c r="E188" s="436"/>
    </row>
    <row r="189" spans="1:5" ht="15.75" customHeight="1" outlineLevel="1">
      <c r="A189" s="410"/>
      <c r="B189" s="411" t="s">
        <v>637</v>
      </c>
      <c r="C189" s="415" t="s">
        <v>687</v>
      </c>
      <c r="D189" s="412"/>
      <c r="E189" s="412"/>
    </row>
    <row r="190" spans="1:5" ht="15.75" customHeight="1" outlineLevel="1">
      <c r="A190" s="410"/>
      <c r="B190" s="413" t="s">
        <v>670</v>
      </c>
      <c r="C190" s="410"/>
      <c r="D190" s="412">
        <v>0</v>
      </c>
      <c r="E190" s="412"/>
    </row>
    <row r="191" spans="1:5" ht="15.75" customHeight="1" outlineLevel="1">
      <c r="A191" s="410"/>
      <c r="B191" s="413" t="s">
        <v>671</v>
      </c>
      <c r="C191" s="410"/>
      <c r="D191" s="412">
        <v>0</v>
      </c>
      <c r="E191" s="412"/>
    </row>
    <row r="192" spans="1:5" ht="15.75" customHeight="1" outlineLevel="1">
      <c r="A192" s="410"/>
      <c r="B192" s="413" t="s">
        <v>680</v>
      </c>
      <c r="C192" s="410"/>
      <c r="D192" s="412">
        <v>0</v>
      </c>
      <c r="E192" s="412"/>
    </row>
    <row r="193" spans="1:5" ht="15.75" customHeight="1" outlineLevel="1">
      <c r="A193" s="410"/>
      <c r="B193" s="413" t="s">
        <v>681</v>
      </c>
      <c r="C193" s="410"/>
      <c r="D193" s="412">
        <v>0</v>
      </c>
      <c r="E193" s="412"/>
    </row>
    <row r="194" spans="1:5" ht="15.75" customHeight="1" outlineLevel="1">
      <c r="A194" s="410"/>
      <c r="B194" s="413" t="s">
        <v>682</v>
      </c>
      <c r="C194" s="410"/>
      <c r="D194" s="416" t="s">
        <v>590</v>
      </c>
      <c r="E194" s="412"/>
    </row>
    <row r="195" spans="1:5" ht="15.75" customHeight="1" outlineLevel="1">
      <c r="A195" s="410"/>
      <c r="B195" s="619" t="s">
        <v>683</v>
      </c>
      <c r="C195" s="622"/>
      <c r="D195" s="621">
        <v>0</v>
      </c>
      <c r="E195" s="412"/>
    </row>
    <row r="196" spans="1:5" ht="15.75" customHeight="1" outlineLevel="1">
      <c r="A196" s="410"/>
      <c r="B196" s="413" t="s">
        <v>684</v>
      </c>
      <c r="C196" s="415"/>
      <c r="D196" s="412">
        <v>0</v>
      </c>
      <c r="E196" s="412"/>
    </row>
    <row r="197" spans="1:5" ht="15.75" customHeight="1" outlineLevel="1">
      <c r="A197" s="410"/>
      <c r="B197" s="627" t="s">
        <v>522</v>
      </c>
      <c r="C197" s="415"/>
      <c r="D197" s="412">
        <v>20</v>
      </c>
      <c r="E197" s="412"/>
    </row>
    <row r="198" spans="1:5" ht="15.75" customHeight="1" outlineLevel="1">
      <c r="A198" s="410"/>
      <c r="B198" s="413" t="s">
        <v>685</v>
      </c>
      <c r="C198" s="415"/>
      <c r="D198" s="634">
        <v>1</v>
      </c>
      <c r="E198" s="412"/>
    </row>
    <row r="199" spans="1:5" ht="15.75" customHeight="1" outlineLevel="1">
      <c r="A199" s="429"/>
      <c r="B199" s="430"/>
      <c r="C199" s="431"/>
      <c r="D199" s="432"/>
      <c r="E199" s="432"/>
    </row>
    <row r="200" spans="1:5" s="437" customFormat="1" ht="17.25" customHeight="1" outlineLevel="1">
      <c r="A200" s="424">
        <v>153</v>
      </c>
      <c r="B200" s="425" t="s">
        <v>688</v>
      </c>
      <c r="C200" s="436"/>
      <c r="D200" s="436"/>
      <c r="E200" s="436"/>
    </row>
    <row r="201" spans="1:5" ht="15.75" customHeight="1" outlineLevel="1">
      <c r="A201" s="410"/>
      <c r="B201" s="411" t="s">
        <v>637</v>
      </c>
      <c r="C201" s="415" t="s">
        <v>689</v>
      </c>
      <c r="D201" s="412"/>
      <c r="E201" s="412"/>
    </row>
    <row r="202" spans="1:5" ht="15.75" customHeight="1" outlineLevel="1">
      <c r="A202" s="410"/>
      <c r="B202" s="413" t="s">
        <v>670</v>
      </c>
      <c r="C202" s="410"/>
      <c r="D202" s="412">
        <v>0</v>
      </c>
      <c r="E202" s="412"/>
    </row>
    <row r="203" spans="1:5" ht="15.75" customHeight="1" outlineLevel="1">
      <c r="A203" s="410"/>
      <c r="B203" s="413" t="s">
        <v>671</v>
      </c>
      <c r="C203" s="410"/>
      <c r="D203" s="412">
        <v>0</v>
      </c>
      <c r="E203" s="412"/>
    </row>
    <row r="204" spans="1:5" ht="15.75" customHeight="1" outlineLevel="1">
      <c r="A204" s="410"/>
      <c r="B204" s="413" t="s">
        <v>680</v>
      </c>
      <c r="C204" s="410"/>
      <c r="D204" s="412">
        <v>0</v>
      </c>
      <c r="E204" s="412"/>
    </row>
    <row r="205" spans="1:5" ht="15.75" customHeight="1" outlineLevel="1">
      <c r="A205" s="410"/>
      <c r="B205" s="413" t="s">
        <v>681</v>
      </c>
      <c r="C205" s="410"/>
      <c r="D205" s="412">
        <v>0</v>
      </c>
      <c r="E205" s="412"/>
    </row>
    <row r="206" spans="1:5" ht="15.75" customHeight="1" outlineLevel="1">
      <c r="A206" s="410"/>
      <c r="B206" s="413" t="s">
        <v>682</v>
      </c>
      <c r="C206" s="410"/>
      <c r="D206" s="416" t="s">
        <v>590</v>
      </c>
      <c r="E206" s="412"/>
    </row>
    <row r="207" spans="1:5" ht="15.75" customHeight="1" outlineLevel="1">
      <c r="A207" s="410"/>
      <c r="B207" s="619" t="s">
        <v>683</v>
      </c>
      <c r="C207" s="622"/>
      <c r="D207" s="621">
        <v>0</v>
      </c>
      <c r="E207" s="412"/>
    </row>
    <row r="208" spans="1:5" ht="15.75" customHeight="1" outlineLevel="1">
      <c r="A208" s="410"/>
      <c r="B208" s="413" t="s">
        <v>684</v>
      </c>
      <c r="C208" s="415"/>
      <c r="D208" s="412">
        <v>0</v>
      </c>
      <c r="E208" s="412"/>
    </row>
    <row r="209" spans="1:6" ht="15.75" customHeight="1" outlineLevel="1">
      <c r="A209" s="410"/>
      <c r="B209" s="627" t="s">
        <v>522</v>
      </c>
      <c r="C209" s="415"/>
      <c r="D209" s="412">
        <v>20</v>
      </c>
      <c r="E209" s="412"/>
    </row>
    <row r="210" spans="1:6" ht="15.75" customHeight="1" outlineLevel="1">
      <c r="A210" s="410"/>
      <c r="B210" s="519" t="s">
        <v>661</v>
      </c>
      <c r="C210" s="415"/>
      <c r="D210" s="634">
        <v>1</v>
      </c>
      <c r="E210" s="412"/>
    </row>
    <row r="211" spans="1:6" ht="16.5" customHeight="1" outlineLevel="1">
      <c r="A211" s="429"/>
      <c r="B211" s="430"/>
      <c r="C211" s="431"/>
      <c r="D211" s="432"/>
      <c r="E211" s="432"/>
    </row>
    <row r="212" spans="1:6" s="437" customFormat="1" ht="17.25" customHeight="1" outlineLevel="1">
      <c r="A212" s="424">
        <v>154</v>
      </c>
      <c r="B212" s="425" t="s">
        <v>690</v>
      </c>
      <c r="C212" s="436"/>
      <c r="D212" s="436"/>
      <c r="E212" s="436"/>
    </row>
    <row r="213" spans="1:6" ht="15.75" customHeight="1" outlineLevel="1">
      <c r="A213" s="410"/>
      <c r="B213" s="411" t="s">
        <v>637</v>
      </c>
      <c r="C213" s="415" t="s">
        <v>691</v>
      </c>
      <c r="D213" s="412"/>
      <c r="E213" s="412"/>
    </row>
    <row r="214" spans="1:6" ht="15.75" customHeight="1" outlineLevel="1">
      <c r="A214" s="410"/>
      <c r="B214" s="413" t="s">
        <v>670</v>
      </c>
      <c r="C214" s="410"/>
      <c r="D214" s="412">
        <v>0</v>
      </c>
      <c r="E214" s="412"/>
    </row>
    <row r="215" spans="1:6" ht="15.75" customHeight="1" outlineLevel="1">
      <c r="A215" s="410"/>
      <c r="B215" s="413" t="s">
        <v>671</v>
      </c>
      <c r="C215" s="410"/>
      <c r="D215" s="412">
        <v>0</v>
      </c>
      <c r="E215" s="412"/>
    </row>
    <row r="216" spans="1:6" ht="15.75" customHeight="1" outlineLevel="1">
      <c r="A216" s="410"/>
      <c r="B216" s="413" t="s">
        <v>680</v>
      </c>
      <c r="C216" s="410"/>
      <c r="D216" s="412">
        <v>0</v>
      </c>
      <c r="E216" s="537" t="s">
        <v>692</v>
      </c>
      <c r="F216" s="536"/>
    </row>
    <row r="217" spans="1:6" ht="15.75" customHeight="1" outlineLevel="1">
      <c r="A217" s="410"/>
      <c r="B217" s="413" t="s">
        <v>681</v>
      </c>
      <c r="C217" s="410"/>
      <c r="D217" s="412">
        <v>0</v>
      </c>
      <c r="E217" s="412"/>
    </row>
    <row r="218" spans="1:6" ht="15.75" customHeight="1" outlineLevel="1">
      <c r="A218" s="410"/>
      <c r="B218" s="413" t="s">
        <v>682</v>
      </c>
      <c r="C218" s="410"/>
      <c r="D218" s="416" t="s">
        <v>590</v>
      </c>
      <c r="E218" s="412"/>
    </row>
    <row r="219" spans="1:6" ht="15.75" customHeight="1" outlineLevel="1">
      <c r="A219" s="410"/>
      <c r="B219" s="619" t="s">
        <v>683</v>
      </c>
      <c r="C219" s="622"/>
      <c r="D219" s="621">
        <v>0</v>
      </c>
      <c r="E219" s="412"/>
    </row>
    <row r="220" spans="1:6" ht="15.75" customHeight="1" outlineLevel="1">
      <c r="A220" s="410"/>
      <c r="B220" s="413" t="s">
        <v>684</v>
      </c>
      <c r="C220" s="415"/>
      <c r="D220" s="412">
        <v>0</v>
      </c>
      <c r="E220" s="412"/>
    </row>
    <row r="221" spans="1:6" ht="15.75" customHeight="1" outlineLevel="1">
      <c r="A221" s="410"/>
      <c r="B221" s="627" t="s">
        <v>522</v>
      </c>
      <c r="C221" s="415"/>
      <c r="D221" s="412">
        <v>20</v>
      </c>
      <c r="E221" s="412"/>
    </row>
    <row r="222" spans="1:6" ht="15.75" customHeight="1" outlineLevel="1">
      <c r="A222" s="410"/>
      <c r="B222" s="413" t="s">
        <v>685</v>
      </c>
      <c r="C222" s="415"/>
      <c r="D222" s="634">
        <v>1</v>
      </c>
      <c r="E222" s="412"/>
    </row>
    <row r="223" spans="1:6" s="405" customFormat="1" ht="21" customHeight="1">
      <c r="A223" s="402" t="s">
        <v>693</v>
      </c>
      <c r="B223" s="403"/>
      <c r="C223" s="403"/>
      <c r="D223" s="403"/>
      <c r="E223" s="404"/>
    </row>
    <row r="224" spans="1:6" s="437" customFormat="1" ht="17.25" customHeight="1" outlineLevel="1">
      <c r="A224" s="424">
        <v>200</v>
      </c>
      <c r="B224" s="425" t="s">
        <v>694</v>
      </c>
      <c r="C224" s="436"/>
      <c r="D224" s="436"/>
      <c r="E224" s="436"/>
    </row>
    <row r="225" spans="1:5" ht="15.75" customHeight="1" outlineLevel="1">
      <c r="A225" s="410"/>
      <c r="B225" s="624" t="s">
        <v>525</v>
      </c>
      <c r="C225" s="622" t="s">
        <v>696</v>
      </c>
      <c r="D225" s="621">
        <v>60</v>
      </c>
      <c r="E225" s="524" t="s">
        <v>411</v>
      </c>
    </row>
    <row r="226" spans="1:5" ht="15.75" customHeight="1" outlineLevel="1">
      <c r="A226" s="410"/>
      <c r="B226" s="411" t="s">
        <v>697</v>
      </c>
      <c r="C226" s="415" t="s">
        <v>698</v>
      </c>
      <c r="D226" s="412"/>
      <c r="E226" s="524"/>
    </row>
    <row r="227" spans="1:5" ht="15.75" customHeight="1" outlineLevel="1">
      <c r="A227" s="410"/>
      <c r="B227" s="413" t="s">
        <v>699</v>
      </c>
      <c r="C227" s="410"/>
      <c r="D227" s="516" t="s">
        <v>354</v>
      </c>
      <c r="E227" s="524" t="s">
        <v>453</v>
      </c>
    </row>
    <row r="228" spans="1:5" ht="15.75" customHeight="1" outlineLevel="1">
      <c r="A228" s="410"/>
      <c r="B228" s="619" t="s">
        <v>515</v>
      </c>
      <c r="C228" s="620"/>
      <c r="D228" s="621">
        <v>30</v>
      </c>
      <c r="E228" s="524" t="s">
        <v>454</v>
      </c>
    </row>
    <row r="229" spans="1:5" ht="15.75" customHeight="1" outlineLevel="1">
      <c r="A229" s="410"/>
      <c r="B229" s="413" t="s">
        <v>702</v>
      </c>
      <c r="C229" s="410"/>
      <c r="D229" s="412">
        <v>0</v>
      </c>
      <c r="E229" s="525"/>
    </row>
    <row r="230" spans="1:5" ht="15.75" customHeight="1" outlineLevel="1">
      <c r="A230" s="410"/>
      <c r="B230" s="413" t="s">
        <v>703</v>
      </c>
      <c r="C230" s="410"/>
      <c r="D230" s="412">
        <v>0</v>
      </c>
      <c r="E230" s="412"/>
    </row>
    <row r="231" spans="1:5" ht="15.75" customHeight="1" outlineLevel="1">
      <c r="A231" s="410"/>
      <c r="B231" s="413" t="s">
        <v>704</v>
      </c>
      <c r="C231" s="410"/>
      <c r="D231" s="438" t="s">
        <v>1242</v>
      </c>
      <c r="E231" s="524" t="s">
        <v>412</v>
      </c>
    </row>
    <row r="232" spans="1:5" ht="15.75" customHeight="1" outlineLevel="1">
      <c r="A232" s="410"/>
      <c r="B232" s="413"/>
      <c r="C232" s="410"/>
      <c r="D232" s="439" t="s">
        <v>705</v>
      </c>
      <c r="E232" s="412"/>
    </row>
    <row r="233" spans="1:5" ht="15.75" customHeight="1" outlineLevel="1">
      <c r="A233" s="410"/>
      <c r="B233" s="413" t="s">
        <v>706</v>
      </c>
      <c r="C233" s="415"/>
      <c r="D233" s="416"/>
      <c r="E233" s="412"/>
    </row>
    <row r="234" spans="1:5" ht="15.75" customHeight="1" outlineLevel="1">
      <c r="A234" s="410"/>
      <c r="B234" s="413" t="s">
        <v>574</v>
      </c>
      <c r="C234" s="415"/>
      <c r="D234" s="416" t="s">
        <v>575</v>
      </c>
      <c r="E234" s="412"/>
    </row>
    <row r="235" spans="1:5" ht="15.75" customHeight="1" outlineLevel="1">
      <c r="A235" s="410"/>
      <c r="B235" s="413" t="s">
        <v>576</v>
      </c>
      <c r="C235" s="415"/>
      <c r="D235" s="416" t="s">
        <v>577</v>
      </c>
      <c r="E235" s="412"/>
    </row>
    <row r="236" spans="1:5" ht="15.75" customHeight="1" outlineLevel="1">
      <c r="A236" s="410"/>
      <c r="B236" s="413" t="s">
        <v>578</v>
      </c>
      <c r="C236" s="415"/>
      <c r="D236" s="416" t="s">
        <v>579</v>
      </c>
      <c r="E236" s="412"/>
    </row>
    <row r="237" spans="1:5" ht="15.75" customHeight="1" outlineLevel="1">
      <c r="A237" s="410"/>
      <c r="B237" s="413" t="s">
        <v>707</v>
      </c>
      <c r="C237" s="415"/>
      <c r="D237" s="412">
        <v>75</v>
      </c>
      <c r="E237" s="412"/>
    </row>
    <row r="238" spans="1:5" ht="15.75" customHeight="1" outlineLevel="1">
      <c r="A238" s="410"/>
      <c r="B238" s="411" t="s">
        <v>708</v>
      </c>
      <c r="C238" s="410" t="s">
        <v>709</v>
      </c>
      <c r="D238" s="434"/>
      <c r="E238" s="410"/>
    </row>
    <row r="239" spans="1:5" ht="15.75" customHeight="1" outlineLevel="1">
      <c r="A239" s="410"/>
      <c r="B239" s="413" t="s">
        <v>710</v>
      </c>
      <c r="C239" s="410"/>
      <c r="D239" s="412">
        <v>0</v>
      </c>
      <c r="E239" s="412"/>
    </row>
    <row r="240" spans="1:5" ht="15.75" customHeight="1" outlineLevel="1">
      <c r="A240" s="410"/>
      <c r="B240" s="413" t="s">
        <v>711</v>
      </c>
      <c r="C240" s="410"/>
      <c r="D240" s="412">
        <v>11</v>
      </c>
      <c r="E240" s="412"/>
    </row>
    <row r="241" spans="1:5" ht="15.75" customHeight="1" outlineLevel="1">
      <c r="A241" s="410"/>
      <c r="B241" s="413" t="s">
        <v>712</v>
      </c>
      <c r="C241" s="410"/>
      <c r="D241" s="412">
        <v>0</v>
      </c>
      <c r="E241" s="412"/>
    </row>
    <row r="242" spans="1:5" ht="15.75" customHeight="1" outlineLevel="1">
      <c r="A242" s="410"/>
      <c r="B242" s="413" t="s">
        <v>713</v>
      </c>
      <c r="C242" s="410"/>
      <c r="D242" s="412">
        <v>1</v>
      </c>
      <c r="E242" s="412"/>
    </row>
    <row r="243" spans="1:5" ht="5.25" customHeight="1" outlineLevel="1">
      <c r="A243" s="429"/>
      <c r="B243" s="435"/>
      <c r="C243" s="429"/>
      <c r="D243" s="432"/>
      <c r="E243" s="432"/>
    </row>
    <row r="244" spans="1:5" s="437" customFormat="1" ht="17.25" customHeight="1" outlineLevel="1">
      <c r="A244" s="424">
        <v>201</v>
      </c>
      <c r="B244" s="425" t="s">
        <v>714</v>
      </c>
      <c r="C244" s="436"/>
      <c r="D244" s="436"/>
      <c r="E244" s="436"/>
    </row>
    <row r="245" spans="1:5" ht="15.75" customHeight="1" outlineLevel="1">
      <c r="A245" s="410"/>
      <c r="B245" s="624" t="s">
        <v>525</v>
      </c>
      <c r="C245" s="622" t="s">
        <v>696</v>
      </c>
      <c r="D245" s="621">
        <v>60</v>
      </c>
      <c r="E245" s="412"/>
    </row>
    <row r="246" spans="1:5" ht="15.75" customHeight="1" outlineLevel="1">
      <c r="A246" s="410"/>
      <c r="B246" s="411" t="s">
        <v>697</v>
      </c>
      <c r="C246" s="415" t="s">
        <v>715</v>
      </c>
      <c r="D246" s="412"/>
      <c r="E246" s="412"/>
    </row>
    <row r="247" spans="1:5" ht="15.75" customHeight="1" outlineLevel="1">
      <c r="A247" s="410"/>
      <c r="B247" s="413" t="s">
        <v>699</v>
      </c>
      <c r="C247" s="410"/>
      <c r="D247" s="418" t="s">
        <v>716</v>
      </c>
      <c r="E247" s="524" t="s">
        <v>453</v>
      </c>
    </row>
    <row r="248" spans="1:5" ht="15.75" customHeight="1" outlineLevel="1">
      <c r="A248" s="410"/>
      <c r="B248" s="619" t="s">
        <v>516</v>
      </c>
      <c r="C248" s="620"/>
      <c r="D248" s="621">
        <v>30</v>
      </c>
      <c r="E248" s="524" t="s">
        <v>455</v>
      </c>
    </row>
    <row r="249" spans="1:5" ht="15.75" customHeight="1" outlineLevel="1">
      <c r="A249" s="410"/>
      <c r="B249" s="413" t="s">
        <v>702</v>
      </c>
      <c r="C249" s="410"/>
      <c r="D249" s="412">
        <v>0</v>
      </c>
      <c r="E249" s="412"/>
    </row>
    <row r="250" spans="1:5" ht="15.75" customHeight="1" outlineLevel="1">
      <c r="A250" s="410"/>
      <c r="B250" s="413" t="s">
        <v>703</v>
      </c>
      <c r="C250" s="410"/>
      <c r="D250" s="412">
        <v>0</v>
      </c>
      <c r="E250" s="412"/>
    </row>
    <row r="251" spans="1:5" ht="15.75" customHeight="1" outlineLevel="1">
      <c r="A251" s="410"/>
      <c r="B251" s="413" t="s">
        <v>704</v>
      </c>
      <c r="C251" s="410"/>
      <c r="D251" s="438" t="s">
        <v>1242</v>
      </c>
      <c r="E251" s="412"/>
    </row>
    <row r="252" spans="1:5" ht="15.75" customHeight="1" outlineLevel="1">
      <c r="A252" s="410"/>
      <c r="B252" s="413"/>
      <c r="C252" s="410"/>
      <c r="D252" s="439" t="s">
        <v>705</v>
      </c>
      <c r="E252" s="412"/>
    </row>
    <row r="253" spans="1:5" ht="15.75" customHeight="1" outlineLevel="1">
      <c r="A253" s="410"/>
      <c r="B253" s="413" t="s">
        <v>706</v>
      </c>
      <c r="C253" s="415"/>
      <c r="D253" s="416"/>
      <c r="E253" s="412"/>
    </row>
    <row r="254" spans="1:5" ht="15.75" customHeight="1" outlineLevel="1">
      <c r="A254" s="410"/>
      <c r="B254" s="413" t="s">
        <v>574</v>
      </c>
      <c r="C254" s="415"/>
      <c r="D254" s="416" t="s">
        <v>575</v>
      </c>
      <c r="E254" s="412"/>
    </row>
    <row r="255" spans="1:5" ht="15.75" customHeight="1" outlineLevel="1">
      <c r="A255" s="410"/>
      <c r="B255" s="413" t="s">
        <v>576</v>
      </c>
      <c r="C255" s="415"/>
      <c r="D255" s="416" t="s">
        <v>577</v>
      </c>
      <c r="E255" s="412"/>
    </row>
    <row r="256" spans="1:5" ht="15.75" customHeight="1" outlineLevel="1">
      <c r="A256" s="410"/>
      <c r="B256" s="413" t="s">
        <v>578</v>
      </c>
      <c r="C256" s="415"/>
      <c r="D256" s="416" t="s">
        <v>579</v>
      </c>
      <c r="E256" s="412"/>
    </row>
    <row r="257" spans="1:5" ht="15.75" customHeight="1" outlineLevel="1">
      <c r="A257" s="410"/>
      <c r="B257" s="413" t="s">
        <v>717</v>
      </c>
      <c r="C257" s="415"/>
      <c r="D257" s="412">
        <v>75</v>
      </c>
      <c r="E257" s="412"/>
    </row>
    <row r="258" spans="1:5" ht="15.75" customHeight="1" outlineLevel="1">
      <c r="A258" s="410"/>
      <c r="B258" s="411" t="s">
        <v>708</v>
      </c>
      <c r="C258" s="415" t="s">
        <v>718</v>
      </c>
      <c r="D258" s="434"/>
      <c r="E258" s="410"/>
    </row>
    <row r="259" spans="1:5" ht="15.75" customHeight="1" outlineLevel="1">
      <c r="A259" s="410"/>
      <c r="B259" s="413" t="s">
        <v>710</v>
      </c>
      <c r="C259" s="410"/>
      <c r="D259" s="412">
        <v>0</v>
      </c>
      <c r="E259" s="412"/>
    </row>
    <row r="260" spans="1:5" ht="15.75" customHeight="1" outlineLevel="1">
      <c r="A260" s="410"/>
      <c r="B260" s="413" t="s">
        <v>711</v>
      </c>
      <c r="C260" s="410"/>
      <c r="D260" s="412">
        <v>11</v>
      </c>
      <c r="E260" s="412"/>
    </row>
    <row r="261" spans="1:5" ht="15.75" customHeight="1" outlineLevel="1">
      <c r="A261" s="410"/>
      <c r="B261" s="413" t="s">
        <v>712</v>
      </c>
      <c r="C261" s="410"/>
      <c r="D261" s="412">
        <v>0</v>
      </c>
      <c r="E261" s="412"/>
    </row>
    <row r="262" spans="1:5" ht="15.75" customHeight="1" outlineLevel="1">
      <c r="A262" s="410"/>
      <c r="B262" s="413" t="s">
        <v>713</v>
      </c>
      <c r="C262" s="410"/>
      <c r="D262" s="412">
        <v>1</v>
      </c>
      <c r="E262" s="412"/>
    </row>
    <row r="263" spans="1:5" ht="5.25" customHeight="1" outlineLevel="1">
      <c r="A263" s="429"/>
      <c r="B263" s="435"/>
      <c r="C263" s="429"/>
      <c r="D263" s="432"/>
      <c r="E263" s="432"/>
    </row>
    <row r="264" spans="1:5" s="437" customFormat="1" ht="17.25" customHeight="1" outlineLevel="1">
      <c r="A264" s="424">
        <v>202</v>
      </c>
      <c r="B264" s="425" t="s">
        <v>719</v>
      </c>
      <c r="C264" s="436"/>
      <c r="D264" s="436"/>
      <c r="E264" s="436"/>
    </row>
    <row r="265" spans="1:5" s="437" customFormat="1" ht="17.25" customHeight="1" outlineLevel="1">
      <c r="A265" s="440"/>
      <c r="B265" s="624" t="s">
        <v>525</v>
      </c>
      <c r="C265" s="622" t="s">
        <v>696</v>
      </c>
      <c r="D265" s="621">
        <v>60</v>
      </c>
      <c r="E265" s="412"/>
    </row>
    <row r="266" spans="1:5" s="437" customFormat="1" ht="17.25" customHeight="1" outlineLevel="1">
      <c r="A266" s="440"/>
      <c r="B266" s="411" t="s">
        <v>697</v>
      </c>
      <c r="C266" s="415" t="s">
        <v>720</v>
      </c>
      <c r="D266" s="412"/>
      <c r="E266" s="412"/>
    </row>
    <row r="267" spans="1:5" s="437" customFormat="1" ht="17.25" customHeight="1" outlineLevel="1">
      <c r="A267" s="440"/>
      <c r="B267" s="413" t="s">
        <v>699</v>
      </c>
      <c r="C267" s="410"/>
      <c r="D267" s="418" t="s">
        <v>716</v>
      </c>
      <c r="E267" s="412"/>
    </row>
    <row r="268" spans="1:5" s="437" customFormat="1" ht="17.25" customHeight="1" outlineLevel="1">
      <c r="A268" s="440"/>
      <c r="B268" s="619" t="s">
        <v>516</v>
      </c>
      <c r="C268" s="620"/>
      <c r="D268" s="621">
        <v>30</v>
      </c>
      <c r="E268" s="412"/>
    </row>
    <row r="269" spans="1:5" s="437" customFormat="1" ht="17.25" customHeight="1" outlineLevel="1">
      <c r="A269" s="440"/>
      <c r="B269" s="413" t="s">
        <v>702</v>
      </c>
      <c r="C269" s="410"/>
      <c r="D269" s="412">
        <v>0</v>
      </c>
      <c r="E269" s="412"/>
    </row>
    <row r="270" spans="1:5" s="437" customFormat="1" ht="17.25" customHeight="1" outlineLevel="1">
      <c r="A270" s="440"/>
      <c r="B270" s="413" t="s">
        <v>703</v>
      </c>
      <c r="C270" s="410"/>
      <c r="D270" s="412">
        <v>0</v>
      </c>
      <c r="E270" s="412"/>
    </row>
    <row r="271" spans="1:5" s="437" customFormat="1" ht="17.25" customHeight="1" outlineLevel="1">
      <c r="A271" s="440"/>
      <c r="B271" s="413" t="s">
        <v>704</v>
      </c>
      <c r="C271" s="410"/>
      <c r="D271" s="438" t="s">
        <v>1242</v>
      </c>
      <c r="E271" s="412"/>
    </row>
    <row r="272" spans="1:5" s="437" customFormat="1" ht="17.25" customHeight="1" outlineLevel="1">
      <c r="A272" s="440"/>
      <c r="B272" s="413"/>
      <c r="C272" s="410"/>
      <c r="D272" s="439" t="s">
        <v>705</v>
      </c>
      <c r="E272" s="412"/>
    </row>
    <row r="273" spans="1:5" s="437" customFormat="1" ht="17.25" customHeight="1" outlineLevel="1">
      <c r="A273" s="440"/>
      <c r="B273" s="413" t="s">
        <v>706</v>
      </c>
      <c r="C273" s="415"/>
      <c r="D273" s="416"/>
      <c r="E273" s="412"/>
    </row>
    <row r="274" spans="1:5" s="437" customFormat="1" ht="17.25" customHeight="1" outlineLevel="1">
      <c r="A274" s="440"/>
      <c r="B274" s="413" t="s">
        <v>574</v>
      </c>
      <c r="C274" s="415"/>
      <c r="D274" s="416" t="s">
        <v>575</v>
      </c>
      <c r="E274" s="412"/>
    </row>
    <row r="275" spans="1:5" s="437" customFormat="1" ht="17.25" customHeight="1" outlineLevel="1">
      <c r="A275" s="440"/>
      <c r="B275" s="413" t="s">
        <v>576</v>
      </c>
      <c r="C275" s="415"/>
      <c r="D275" s="416" t="s">
        <v>577</v>
      </c>
      <c r="E275" s="412"/>
    </row>
    <row r="276" spans="1:5" s="437" customFormat="1" ht="17.25" customHeight="1" outlineLevel="1">
      <c r="A276" s="440"/>
      <c r="B276" s="413" t="s">
        <v>578</v>
      </c>
      <c r="C276" s="415"/>
      <c r="D276" s="416" t="s">
        <v>579</v>
      </c>
      <c r="E276" s="412"/>
    </row>
    <row r="277" spans="1:5" s="437" customFormat="1" ht="17.25" customHeight="1" outlineLevel="1">
      <c r="A277" s="440"/>
      <c r="B277" s="413" t="s">
        <v>717</v>
      </c>
      <c r="C277" s="415"/>
      <c r="D277" s="412">
        <v>150</v>
      </c>
      <c r="E277" s="412"/>
    </row>
    <row r="278" spans="1:5" s="437" customFormat="1" ht="17.25" customHeight="1" outlineLevel="1">
      <c r="A278" s="440"/>
      <c r="B278" s="411" t="s">
        <v>708</v>
      </c>
      <c r="C278" s="415" t="s">
        <v>721</v>
      </c>
      <c r="D278" s="434"/>
      <c r="E278" s="410"/>
    </row>
    <row r="279" spans="1:5" s="437" customFormat="1" ht="17.25" customHeight="1" outlineLevel="1">
      <c r="A279" s="440"/>
      <c r="B279" s="413" t="s">
        <v>710</v>
      </c>
      <c r="C279" s="410"/>
      <c r="D279" s="412">
        <v>0</v>
      </c>
      <c r="E279" s="412"/>
    </row>
    <row r="280" spans="1:5" s="437" customFormat="1" ht="17.25" customHeight="1" outlineLevel="1">
      <c r="A280" s="440"/>
      <c r="B280" s="413" t="s">
        <v>711</v>
      </c>
      <c r="C280" s="410"/>
      <c r="D280" s="412">
        <v>11</v>
      </c>
      <c r="E280" s="412"/>
    </row>
    <row r="281" spans="1:5" s="437" customFormat="1" ht="17.25" customHeight="1" outlineLevel="1">
      <c r="A281" s="440"/>
      <c r="B281" s="413" t="s">
        <v>712</v>
      </c>
      <c r="C281" s="410"/>
      <c r="D281" s="412">
        <v>0</v>
      </c>
      <c r="E281" s="412"/>
    </row>
    <row r="282" spans="1:5" s="437" customFormat="1" ht="17.25" customHeight="1" outlineLevel="1">
      <c r="A282" s="440"/>
      <c r="B282" s="413" t="s">
        <v>713</v>
      </c>
      <c r="C282" s="415"/>
      <c r="D282" s="412">
        <v>1</v>
      </c>
      <c r="E282" s="412"/>
    </row>
    <row r="283" spans="1:5" s="437" customFormat="1" ht="17.25" customHeight="1" outlineLevel="1">
      <c r="A283" s="440"/>
      <c r="B283" s="411" t="s">
        <v>722</v>
      </c>
      <c r="C283" s="415" t="s">
        <v>723</v>
      </c>
      <c r="D283" s="412"/>
      <c r="E283" s="412"/>
    </row>
    <row r="284" spans="1:5" s="437" customFormat="1" ht="17.25" customHeight="1" outlineLevel="1">
      <c r="A284" s="440"/>
      <c r="B284" s="413" t="s">
        <v>724</v>
      </c>
      <c r="C284" s="415"/>
      <c r="D284" s="412"/>
      <c r="E284" s="412"/>
    </row>
    <row r="285" spans="1:5" s="437" customFormat="1" ht="28.5" customHeight="1" outlineLevel="1">
      <c r="A285" s="440"/>
      <c r="B285" s="433" t="s">
        <v>725</v>
      </c>
      <c r="C285" s="415"/>
      <c r="D285" s="418" t="s">
        <v>700</v>
      </c>
      <c r="E285" s="412"/>
    </row>
    <row r="286" spans="1:5" s="437" customFormat="1" ht="28.5" customHeight="1" outlineLevel="1">
      <c r="A286" s="440"/>
      <c r="B286" s="433"/>
      <c r="C286" s="415"/>
      <c r="D286" s="441" t="s">
        <v>726</v>
      </c>
      <c r="E286" s="412"/>
    </row>
    <row r="287" spans="1:5" s="437" customFormat="1" ht="28.5" customHeight="1" outlineLevel="1">
      <c r="A287" s="440"/>
      <c r="B287" s="433" t="s">
        <v>727</v>
      </c>
      <c r="C287" s="415"/>
      <c r="D287" s="412">
        <v>100</v>
      </c>
      <c r="E287" s="412"/>
    </row>
    <row r="288" spans="1:5" s="437" customFormat="1" ht="28.5" customHeight="1" outlineLevel="1">
      <c r="A288" s="440"/>
      <c r="B288" s="433" t="s">
        <v>728</v>
      </c>
      <c r="C288" s="415"/>
      <c r="D288" s="418" t="s">
        <v>700</v>
      </c>
      <c r="E288" s="412"/>
    </row>
    <row r="289" spans="1:5" s="437" customFormat="1" ht="28.5" customHeight="1" outlineLevel="1">
      <c r="A289" s="440"/>
      <c r="B289" s="433"/>
      <c r="C289" s="415"/>
      <c r="D289" s="441" t="s">
        <v>729</v>
      </c>
      <c r="E289" s="412"/>
    </row>
    <row r="290" spans="1:5" s="437" customFormat="1" ht="41.25" customHeight="1" outlineLevel="1">
      <c r="A290" s="440"/>
      <c r="B290" s="433" t="s">
        <v>730</v>
      </c>
      <c r="C290" s="415"/>
      <c r="D290" s="418" t="s">
        <v>700</v>
      </c>
      <c r="E290" s="412"/>
    </row>
    <row r="291" spans="1:5" s="437" customFormat="1" ht="25.5" outlineLevel="1">
      <c r="A291" s="440"/>
      <c r="B291" s="433"/>
      <c r="C291" s="415"/>
      <c r="D291" s="441" t="s">
        <v>726</v>
      </c>
      <c r="E291" s="412"/>
    </row>
    <row r="292" spans="1:5" s="437" customFormat="1" ht="41.25" customHeight="1" outlineLevel="1">
      <c r="A292" s="440"/>
      <c r="B292" s="433" t="s">
        <v>731</v>
      </c>
      <c r="C292" s="415"/>
      <c r="D292" s="412">
        <v>400</v>
      </c>
      <c r="E292" s="412"/>
    </row>
    <row r="293" spans="1:5" s="437" customFormat="1" ht="28.5" customHeight="1" outlineLevel="1">
      <c r="A293" s="440"/>
      <c r="B293" s="433" t="s">
        <v>732</v>
      </c>
      <c r="C293" s="415"/>
      <c r="D293" s="412">
        <v>100</v>
      </c>
      <c r="E293" s="412"/>
    </row>
    <row r="294" spans="1:5" s="437" customFormat="1" ht="17.25" customHeight="1" outlineLevel="1">
      <c r="A294" s="440"/>
      <c r="B294" s="413" t="s">
        <v>733</v>
      </c>
      <c r="C294" s="410"/>
      <c r="D294" s="412">
        <v>100</v>
      </c>
      <c r="E294" s="412"/>
    </row>
    <row r="295" spans="1:5" s="437" customFormat="1" ht="17.25" customHeight="1" outlineLevel="1">
      <c r="A295" s="440"/>
      <c r="B295" s="413" t="s">
        <v>734</v>
      </c>
      <c r="C295" s="410"/>
      <c r="D295" s="418" t="s">
        <v>716</v>
      </c>
      <c r="E295" s="412"/>
    </row>
    <row r="296" spans="1:5" s="437" customFormat="1" ht="25.5" outlineLevel="1">
      <c r="A296" s="440"/>
      <c r="B296" s="433"/>
      <c r="C296" s="415"/>
      <c r="D296" s="441" t="s">
        <v>735</v>
      </c>
      <c r="E296" s="412"/>
    </row>
    <row r="297" spans="1:5" s="437" customFormat="1" ht="17.25" customHeight="1" outlineLevel="1">
      <c r="A297" s="440"/>
      <c r="B297" s="413" t="s">
        <v>736</v>
      </c>
      <c r="C297" s="410"/>
      <c r="D297" s="438" t="s">
        <v>1560</v>
      </c>
      <c r="E297" s="412"/>
    </row>
    <row r="298" spans="1:5" s="437" customFormat="1" ht="17.25" customHeight="1" outlineLevel="1">
      <c r="A298" s="440"/>
      <c r="B298" s="413" t="s">
        <v>737</v>
      </c>
      <c r="C298" s="410"/>
      <c r="D298" s="525" t="s">
        <v>459</v>
      </c>
      <c r="E298" s="412"/>
    </row>
    <row r="299" spans="1:5" s="437" customFormat="1" ht="17.25" customHeight="1" outlineLevel="1">
      <c r="A299" s="440"/>
      <c r="B299" s="413" t="s">
        <v>738</v>
      </c>
      <c r="C299" s="415"/>
      <c r="D299" s="434"/>
      <c r="E299" s="410"/>
    </row>
    <row r="300" spans="1:5" s="437" customFormat="1" ht="17.25" customHeight="1" outlineLevel="1">
      <c r="A300" s="440"/>
      <c r="B300" s="413" t="s">
        <v>739</v>
      </c>
      <c r="C300" s="410"/>
      <c r="D300" s="412">
        <v>400</v>
      </c>
      <c r="E300" s="412"/>
    </row>
    <row r="301" spans="1:5" s="437" customFormat="1" ht="28.5" customHeight="1" outlineLevel="1">
      <c r="A301" s="442" t="s">
        <v>740</v>
      </c>
      <c r="B301" s="433" t="s">
        <v>741</v>
      </c>
      <c r="C301" s="415"/>
      <c r="D301" s="418" t="s">
        <v>700</v>
      </c>
      <c r="E301" s="412"/>
    </row>
    <row r="302" spans="1:5" s="437" customFormat="1" ht="28.5" customHeight="1" outlineLevel="1">
      <c r="A302" s="440"/>
      <c r="B302" s="433"/>
      <c r="C302" s="415"/>
      <c r="D302" s="441" t="s">
        <v>726</v>
      </c>
      <c r="E302" s="412"/>
    </row>
    <row r="303" spans="1:5" s="437" customFormat="1" ht="28.5" customHeight="1" outlineLevel="1">
      <c r="A303" s="440"/>
      <c r="B303" s="433" t="s">
        <v>742</v>
      </c>
      <c r="C303" s="415"/>
      <c r="D303" s="412">
        <v>100</v>
      </c>
      <c r="E303" s="412"/>
    </row>
    <row r="304" spans="1:5" s="437" customFormat="1" ht="28.5" customHeight="1" outlineLevel="1">
      <c r="A304" s="440"/>
      <c r="B304" s="433" t="s">
        <v>743</v>
      </c>
      <c r="C304" s="415"/>
      <c r="D304" s="412">
        <v>150</v>
      </c>
      <c r="E304" s="412"/>
    </row>
    <row r="305" spans="1:5" s="437" customFormat="1" ht="17.25" customHeight="1" outlineLevel="1">
      <c r="A305" s="440"/>
      <c r="B305" s="413" t="s">
        <v>744</v>
      </c>
      <c r="C305" s="410"/>
      <c r="D305" s="418" t="s">
        <v>700</v>
      </c>
      <c r="E305" s="412"/>
    </row>
    <row r="306" spans="1:5" s="437" customFormat="1" ht="28.5" customHeight="1" outlineLevel="1">
      <c r="A306" s="440"/>
      <c r="B306" s="433"/>
      <c r="C306" s="415"/>
      <c r="D306" s="441" t="s">
        <v>745</v>
      </c>
      <c r="E306" s="412"/>
    </row>
    <row r="307" spans="1:5" s="437" customFormat="1" ht="17.25" customHeight="1" outlineLevel="1">
      <c r="A307" s="424">
        <v>203</v>
      </c>
      <c r="B307" s="425" t="s">
        <v>746</v>
      </c>
      <c r="C307" s="436"/>
      <c r="D307" s="436"/>
      <c r="E307" s="436"/>
    </row>
    <row r="308" spans="1:5" s="437" customFormat="1" ht="17.25" customHeight="1" outlineLevel="1">
      <c r="A308" s="440"/>
      <c r="B308" s="624" t="s">
        <v>525</v>
      </c>
      <c r="C308" s="622" t="s">
        <v>696</v>
      </c>
      <c r="D308" s="621">
        <v>60</v>
      </c>
      <c r="E308" s="412"/>
    </row>
    <row r="309" spans="1:5" s="437" customFormat="1" ht="17.25" customHeight="1" outlineLevel="1">
      <c r="A309" s="440"/>
      <c r="B309" s="411" t="s">
        <v>697</v>
      </c>
      <c r="C309" s="415" t="s">
        <v>747</v>
      </c>
      <c r="D309" s="412"/>
      <c r="E309" s="412"/>
    </row>
    <row r="310" spans="1:5" s="437" customFormat="1" ht="17.25" customHeight="1" outlineLevel="1">
      <c r="A310" s="440"/>
      <c r="B310" s="413" t="s">
        <v>699</v>
      </c>
      <c r="C310" s="410"/>
      <c r="D310" s="418" t="s">
        <v>716</v>
      </c>
      <c r="E310" s="412"/>
    </row>
    <row r="311" spans="1:5" s="437" customFormat="1" ht="17.25" customHeight="1" outlineLevel="1">
      <c r="A311" s="440"/>
      <c r="B311" s="619" t="s">
        <v>516</v>
      </c>
      <c r="C311" s="620"/>
      <c r="D311" s="621">
        <v>30</v>
      </c>
      <c r="E311" s="412"/>
    </row>
    <row r="312" spans="1:5" s="437" customFormat="1" ht="17.25" customHeight="1" outlineLevel="1">
      <c r="A312" s="440"/>
      <c r="B312" s="413" t="s">
        <v>702</v>
      </c>
      <c r="C312" s="410"/>
      <c r="D312" s="412">
        <v>0</v>
      </c>
      <c r="E312" s="412"/>
    </row>
    <row r="313" spans="1:5" s="437" customFormat="1" ht="17.25" customHeight="1" outlineLevel="1">
      <c r="A313" s="440"/>
      <c r="B313" s="413" t="s">
        <v>703</v>
      </c>
      <c r="C313" s="410"/>
      <c r="D313" s="412">
        <v>0</v>
      </c>
      <c r="E313" s="412"/>
    </row>
    <row r="314" spans="1:5" s="437" customFormat="1" ht="17.25" customHeight="1" outlineLevel="1">
      <c r="A314" s="440"/>
      <c r="B314" s="413" t="s">
        <v>704</v>
      </c>
      <c r="C314" s="410"/>
      <c r="D314" s="438" t="s">
        <v>1242</v>
      </c>
      <c r="E314" s="412"/>
    </row>
    <row r="315" spans="1:5" s="437" customFormat="1" ht="17.25" customHeight="1" outlineLevel="1">
      <c r="A315" s="440"/>
      <c r="B315" s="413"/>
      <c r="C315" s="410"/>
      <c r="D315" s="439" t="s">
        <v>705</v>
      </c>
      <c r="E315" s="412"/>
    </row>
    <row r="316" spans="1:5" s="437" customFormat="1" ht="17.25" customHeight="1" outlineLevel="1">
      <c r="A316" s="440"/>
      <c r="B316" s="413" t="s">
        <v>706</v>
      </c>
      <c r="C316" s="415"/>
      <c r="D316" s="416"/>
      <c r="E316" s="412"/>
    </row>
    <row r="317" spans="1:5" s="437" customFormat="1" ht="17.25" customHeight="1" outlineLevel="1">
      <c r="A317" s="440"/>
      <c r="B317" s="413" t="s">
        <v>574</v>
      </c>
      <c r="C317" s="415"/>
      <c r="D317" s="416" t="s">
        <v>575</v>
      </c>
      <c r="E317" s="412"/>
    </row>
    <row r="318" spans="1:5" s="437" customFormat="1" ht="17.25" customHeight="1" outlineLevel="1">
      <c r="A318" s="440"/>
      <c r="B318" s="413" t="s">
        <v>576</v>
      </c>
      <c r="C318" s="415"/>
      <c r="D318" s="416" t="s">
        <v>577</v>
      </c>
      <c r="E318" s="412"/>
    </row>
    <row r="319" spans="1:5" s="437" customFormat="1" ht="17.25" customHeight="1" outlineLevel="1">
      <c r="A319" s="440"/>
      <c r="B319" s="413" t="s">
        <v>578</v>
      </c>
      <c r="C319" s="415"/>
      <c r="D319" s="416" t="s">
        <v>579</v>
      </c>
      <c r="E319" s="412"/>
    </row>
    <row r="320" spans="1:5" s="437" customFormat="1" ht="17.25" customHeight="1" outlineLevel="1">
      <c r="A320" s="440"/>
      <c r="B320" s="413" t="s">
        <v>717</v>
      </c>
      <c r="C320" s="415"/>
      <c r="D320" s="412">
        <v>75</v>
      </c>
      <c r="E320" s="412"/>
    </row>
    <row r="321" spans="1:5" s="437" customFormat="1" ht="17.25" customHeight="1" outlineLevel="1">
      <c r="A321" s="440"/>
      <c r="B321" s="411" t="s">
        <v>708</v>
      </c>
      <c r="C321" s="415" t="s">
        <v>748</v>
      </c>
      <c r="D321" s="434"/>
      <c r="E321" s="410"/>
    </row>
    <row r="322" spans="1:5" s="437" customFormat="1" ht="17.25" customHeight="1" outlineLevel="1">
      <c r="A322" s="440"/>
      <c r="B322" s="413" t="s">
        <v>710</v>
      </c>
      <c r="C322" s="410"/>
      <c r="D322" s="412">
        <v>0</v>
      </c>
      <c r="E322" s="412"/>
    </row>
    <row r="323" spans="1:5" s="437" customFormat="1" ht="17.25" customHeight="1" outlineLevel="1">
      <c r="A323" s="440"/>
      <c r="B323" s="413" t="s">
        <v>711</v>
      </c>
      <c r="C323" s="410"/>
      <c r="D323" s="412">
        <v>11</v>
      </c>
      <c r="E323" s="412"/>
    </row>
    <row r="324" spans="1:5" s="437" customFormat="1" ht="17.25" customHeight="1" outlineLevel="1">
      <c r="A324" s="440"/>
      <c r="B324" s="413" t="s">
        <v>712</v>
      </c>
      <c r="C324" s="410"/>
      <c r="D324" s="412">
        <v>0</v>
      </c>
      <c r="E324" s="412"/>
    </row>
    <row r="325" spans="1:5" s="437" customFormat="1" ht="17.25" customHeight="1" outlineLevel="1">
      <c r="A325" s="443"/>
      <c r="B325" s="435" t="s">
        <v>713</v>
      </c>
      <c r="C325" s="429"/>
      <c r="D325" s="432">
        <v>1</v>
      </c>
      <c r="E325" s="432"/>
    </row>
    <row r="326" spans="1:5" s="437" customFormat="1" ht="17.25" customHeight="1" outlineLevel="1">
      <c r="A326" s="424">
        <v>204</v>
      </c>
      <c r="B326" s="425" t="s">
        <v>749</v>
      </c>
      <c r="C326" s="436"/>
      <c r="D326" s="436"/>
      <c r="E326" s="436"/>
    </row>
    <row r="327" spans="1:5" s="437" customFormat="1" ht="17.25" customHeight="1" outlineLevel="1">
      <c r="A327" s="440"/>
      <c r="B327" s="624" t="s">
        <v>525</v>
      </c>
      <c r="C327" s="415" t="s">
        <v>750</v>
      </c>
      <c r="D327" s="621">
        <v>60</v>
      </c>
      <c r="E327" s="412"/>
    </row>
    <row r="328" spans="1:5" s="437" customFormat="1" ht="17.25" customHeight="1" outlineLevel="1">
      <c r="A328" s="440"/>
      <c r="B328" s="411" t="s">
        <v>697</v>
      </c>
      <c r="C328" s="415" t="s">
        <v>751</v>
      </c>
      <c r="D328" s="412"/>
      <c r="E328" s="412"/>
    </row>
    <row r="329" spans="1:5" s="437" customFormat="1" ht="17.25" customHeight="1" outlineLevel="1">
      <c r="A329" s="440"/>
      <c r="B329" s="413" t="s">
        <v>699</v>
      </c>
      <c r="C329" s="410"/>
      <c r="D329" s="418" t="s">
        <v>716</v>
      </c>
      <c r="E329" s="524" t="s">
        <v>413</v>
      </c>
    </row>
    <row r="330" spans="1:5" s="437" customFormat="1" ht="17.25" customHeight="1" outlineLevel="1">
      <c r="A330" s="440"/>
      <c r="B330" s="619" t="s">
        <v>516</v>
      </c>
      <c r="C330" s="620"/>
      <c r="D330" s="621">
        <v>30</v>
      </c>
      <c r="E330" s="412"/>
    </row>
    <row r="331" spans="1:5" s="437" customFormat="1" ht="17.25" customHeight="1" outlineLevel="1">
      <c r="A331" s="440"/>
      <c r="B331" s="413" t="s">
        <v>702</v>
      </c>
      <c r="C331" s="410"/>
      <c r="D331" s="412">
        <v>0</v>
      </c>
      <c r="E331" s="412"/>
    </row>
    <row r="332" spans="1:5" s="437" customFormat="1" ht="17.25" customHeight="1" outlineLevel="1">
      <c r="A332" s="440"/>
      <c r="B332" s="413" t="s">
        <v>703</v>
      </c>
      <c r="C332" s="410"/>
      <c r="D332" s="412">
        <v>0</v>
      </c>
      <c r="E332" s="412"/>
    </row>
    <row r="333" spans="1:5" s="437" customFormat="1" ht="17.25" customHeight="1" outlineLevel="1">
      <c r="A333" s="440"/>
      <c r="B333" s="413" t="s">
        <v>704</v>
      </c>
      <c r="C333" s="410"/>
      <c r="D333" s="438" t="s">
        <v>1242</v>
      </c>
      <c r="E333" s="412"/>
    </row>
    <row r="334" spans="1:5" s="437" customFormat="1" outlineLevel="1">
      <c r="A334" s="440"/>
      <c r="B334" s="413"/>
      <c r="C334" s="410"/>
      <c r="D334" s="439" t="s">
        <v>705</v>
      </c>
      <c r="E334" s="412"/>
    </row>
    <row r="335" spans="1:5" s="437" customFormat="1" ht="17.25" customHeight="1" outlineLevel="1">
      <c r="A335" s="440"/>
      <c r="B335" s="413" t="s">
        <v>706</v>
      </c>
      <c r="C335" s="415"/>
      <c r="D335" s="416"/>
      <c r="E335" s="412"/>
    </row>
    <row r="336" spans="1:5" s="437" customFormat="1" ht="17.25" customHeight="1" outlineLevel="1">
      <c r="A336" s="440"/>
      <c r="B336" s="413" t="s">
        <v>574</v>
      </c>
      <c r="C336" s="415"/>
      <c r="D336" s="416" t="s">
        <v>575</v>
      </c>
      <c r="E336" s="412"/>
    </row>
    <row r="337" spans="1:5" s="437" customFormat="1" ht="17.25" customHeight="1" outlineLevel="1">
      <c r="A337" s="440"/>
      <c r="B337" s="413" t="s">
        <v>576</v>
      </c>
      <c r="C337" s="415"/>
      <c r="D337" s="416" t="s">
        <v>577</v>
      </c>
      <c r="E337" s="412"/>
    </row>
    <row r="338" spans="1:5" s="437" customFormat="1" ht="17.25" customHeight="1" outlineLevel="1">
      <c r="A338" s="440"/>
      <c r="B338" s="413" t="s">
        <v>578</v>
      </c>
      <c r="C338" s="415"/>
      <c r="D338" s="416" t="s">
        <v>579</v>
      </c>
      <c r="E338" s="412"/>
    </row>
    <row r="339" spans="1:5" s="437" customFormat="1" ht="17.25" customHeight="1" outlineLevel="1">
      <c r="A339" s="424">
        <v>204</v>
      </c>
      <c r="B339" s="413" t="s">
        <v>717</v>
      </c>
      <c r="C339" s="415"/>
      <c r="D339" s="412">
        <v>75</v>
      </c>
      <c r="E339" s="412"/>
    </row>
    <row r="340" spans="1:5" s="437" customFormat="1" ht="17.25" customHeight="1" outlineLevel="1">
      <c r="A340" s="440"/>
      <c r="B340" s="411" t="s">
        <v>708</v>
      </c>
      <c r="C340" s="415" t="s">
        <v>752</v>
      </c>
      <c r="D340" s="434"/>
      <c r="E340" s="410"/>
    </row>
    <row r="341" spans="1:5" s="437" customFormat="1" ht="17.25" customHeight="1" outlineLevel="1">
      <c r="A341" s="440"/>
      <c r="B341" s="413" t="s">
        <v>710</v>
      </c>
      <c r="C341" s="410"/>
      <c r="D341" s="412">
        <v>0</v>
      </c>
      <c r="E341" s="412"/>
    </row>
    <row r="342" spans="1:5" s="437" customFormat="1" ht="17.25" customHeight="1" outlineLevel="1">
      <c r="A342" s="440"/>
      <c r="B342" s="413" t="s">
        <v>711</v>
      </c>
      <c r="C342" s="410"/>
      <c r="D342" s="412">
        <v>11</v>
      </c>
      <c r="E342" s="412"/>
    </row>
    <row r="343" spans="1:5" s="437" customFormat="1" ht="17.25" customHeight="1" outlineLevel="1">
      <c r="A343" s="440"/>
      <c r="B343" s="413" t="s">
        <v>712</v>
      </c>
      <c r="C343" s="410"/>
      <c r="D343" s="412">
        <v>0</v>
      </c>
      <c r="E343" s="412"/>
    </row>
    <row r="344" spans="1:5" s="437" customFormat="1" ht="17.25" customHeight="1" outlineLevel="1">
      <c r="A344" s="443"/>
      <c r="B344" s="435" t="s">
        <v>713</v>
      </c>
      <c r="C344" s="429"/>
      <c r="D344" s="432">
        <v>1</v>
      </c>
      <c r="E344" s="432"/>
    </row>
    <row r="345" spans="1:5" s="437" customFormat="1" ht="17.25" customHeight="1" outlineLevel="1">
      <c r="A345" s="424">
        <v>205</v>
      </c>
      <c r="B345" s="425" t="s">
        <v>753</v>
      </c>
      <c r="C345" s="436"/>
      <c r="D345" s="436"/>
      <c r="E345" s="436"/>
    </row>
    <row r="346" spans="1:5" s="437" customFormat="1" ht="17.25" customHeight="1" outlineLevel="1">
      <c r="A346" s="440"/>
      <c r="B346" s="624" t="s">
        <v>525</v>
      </c>
      <c r="C346" s="415" t="s">
        <v>750</v>
      </c>
      <c r="D346" s="621">
        <v>60</v>
      </c>
      <c r="E346" s="412"/>
    </row>
    <row r="347" spans="1:5" s="437" customFormat="1" ht="17.25" customHeight="1" outlineLevel="1">
      <c r="A347" s="440"/>
      <c r="B347" s="411" t="s">
        <v>697</v>
      </c>
      <c r="C347" s="415" t="s">
        <v>754</v>
      </c>
      <c r="D347" s="412"/>
      <c r="E347" s="412"/>
    </row>
    <row r="348" spans="1:5" s="437" customFormat="1" ht="17.25" customHeight="1" outlineLevel="1">
      <c r="A348" s="440"/>
      <c r="B348" s="413" t="s">
        <v>699</v>
      </c>
      <c r="C348" s="410"/>
      <c r="D348" s="418" t="s">
        <v>716</v>
      </c>
      <c r="E348" s="412"/>
    </row>
    <row r="349" spans="1:5" s="437" customFormat="1" ht="17.25" customHeight="1" outlineLevel="1">
      <c r="A349" s="424"/>
      <c r="B349" s="619" t="s">
        <v>516</v>
      </c>
      <c r="C349" s="410"/>
      <c r="D349" s="621">
        <v>30</v>
      </c>
      <c r="E349" s="412"/>
    </row>
    <row r="350" spans="1:5" s="437" customFormat="1" ht="17.25" customHeight="1" outlineLevel="1">
      <c r="A350" s="424"/>
      <c r="B350" s="413" t="s">
        <v>702</v>
      </c>
      <c r="C350" s="410"/>
      <c r="D350" s="412">
        <v>0</v>
      </c>
      <c r="E350" s="412"/>
    </row>
    <row r="351" spans="1:5" s="437" customFormat="1" ht="17.25" customHeight="1" outlineLevel="1">
      <c r="A351" s="440"/>
      <c r="B351" s="413" t="s">
        <v>703</v>
      </c>
      <c r="C351" s="410"/>
      <c r="D351" s="412">
        <v>0</v>
      </c>
      <c r="E351" s="412"/>
    </row>
    <row r="352" spans="1:5" s="437" customFormat="1" ht="17.25" customHeight="1" outlineLevel="1">
      <c r="A352" s="440"/>
      <c r="B352" s="413" t="s">
        <v>704</v>
      </c>
      <c r="C352" s="410"/>
      <c r="D352" s="438" t="s">
        <v>1242</v>
      </c>
      <c r="E352" s="412"/>
    </row>
    <row r="353" spans="1:5" s="437" customFormat="1" ht="17.25" customHeight="1" outlineLevel="1">
      <c r="A353" s="440"/>
      <c r="B353" s="413"/>
      <c r="C353" s="410"/>
      <c r="D353" s="439" t="s">
        <v>705</v>
      </c>
      <c r="E353" s="412"/>
    </row>
    <row r="354" spans="1:5" s="437" customFormat="1" ht="17.25" customHeight="1" outlineLevel="1">
      <c r="A354" s="424"/>
      <c r="B354" s="413" t="s">
        <v>706</v>
      </c>
      <c r="C354" s="415"/>
      <c r="D354" s="416"/>
      <c r="E354" s="412"/>
    </row>
    <row r="355" spans="1:5" s="437" customFormat="1" ht="17.25" customHeight="1" outlineLevel="1">
      <c r="A355" s="440"/>
      <c r="B355" s="413" t="s">
        <v>574</v>
      </c>
      <c r="C355" s="415"/>
      <c r="D355" s="416" t="s">
        <v>575</v>
      </c>
      <c r="E355" s="412"/>
    </row>
    <row r="356" spans="1:5" s="437" customFormat="1" ht="17.25" customHeight="1" outlineLevel="1">
      <c r="A356" s="440"/>
      <c r="B356" s="413" t="s">
        <v>576</v>
      </c>
      <c r="C356" s="415"/>
      <c r="D356" s="416" t="s">
        <v>577</v>
      </c>
      <c r="E356" s="412"/>
    </row>
    <row r="357" spans="1:5" s="437" customFormat="1" ht="17.25" customHeight="1" outlineLevel="1">
      <c r="A357" s="440"/>
      <c r="B357" s="413" t="s">
        <v>578</v>
      </c>
      <c r="C357" s="415"/>
      <c r="D357" s="416" t="s">
        <v>579</v>
      </c>
      <c r="E357" s="412"/>
    </row>
    <row r="358" spans="1:5" s="437" customFormat="1" ht="17.25" customHeight="1" outlineLevel="1">
      <c r="A358" s="440"/>
      <c r="B358" s="413" t="s">
        <v>717</v>
      </c>
      <c r="C358" s="415"/>
      <c r="D358" s="412">
        <v>75</v>
      </c>
      <c r="E358" s="412"/>
    </row>
    <row r="359" spans="1:5" s="437" customFormat="1" ht="17.25" customHeight="1" outlineLevel="1">
      <c r="A359" s="440"/>
      <c r="B359" s="411" t="s">
        <v>708</v>
      </c>
      <c r="C359" s="415" t="s">
        <v>755</v>
      </c>
      <c r="D359" s="434"/>
      <c r="E359" s="410"/>
    </row>
    <row r="360" spans="1:5" s="437" customFormat="1" ht="17.25" customHeight="1" outlineLevel="1">
      <c r="A360" s="440"/>
      <c r="B360" s="413" t="s">
        <v>710</v>
      </c>
      <c r="C360" s="410"/>
      <c r="D360" s="412">
        <v>0</v>
      </c>
      <c r="E360" s="412"/>
    </row>
    <row r="361" spans="1:5" s="437" customFormat="1" ht="17.25" customHeight="1" outlineLevel="1">
      <c r="A361" s="440"/>
      <c r="B361" s="413" t="s">
        <v>711</v>
      </c>
      <c r="C361" s="410"/>
      <c r="D361" s="412">
        <v>11</v>
      </c>
      <c r="E361" s="412"/>
    </row>
    <row r="362" spans="1:5" s="437" customFormat="1" ht="17.25" customHeight="1" outlineLevel="1">
      <c r="A362" s="440"/>
      <c r="B362" s="413" t="s">
        <v>712</v>
      </c>
      <c r="C362" s="410"/>
      <c r="D362" s="412">
        <v>0</v>
      </c>
      <c r="E362" s="412"/>
    </row>
    <row r="363" spans="1:5" s="437" customFormat="1" ht="17.25" customHeight="1" outlineLevel="1">
      <c r="A363" s="440"/>
      <c r="B363" s="413" t="s">
        <v>713</v>
      </c>
      <c r="C363" s="410"/>
      <c r="D363" s="412">
        <v>1</v>
      </c>
      <c r="E363" s="412"/>
    </row>
    <row r="364" spans="1:5" s="437" customFormat="1" ht="5.25" customHeight="1" outlineLevel="1">
      <c r="A364" s="443"/>
      <c r="B364" s="435"/>
      <c r="C364" s="429"/>
      <c r="D364" s="432"/>
      <c r="E364" s="432"/>
    </row>
    <row r="365" spans="1:5" s="437" customFormat="1" ht="17.25" customHeight="1" outlineLevel="1">
      <c r="A365" s="424">
        <v>206</v>
      </c>
      <c r="B365" s="425" t="s">
        <v>756</v>
      </c>
      <c r="C365" s="436"/>
      <c r="D365" s="436"/>
      <c r="E365" s="436"/>
    </row>
    <row r="366" spans="1:5" s="437" customFormat="1" ht="17.25" customHeight="1" outlineLevel="1">
      <c r="A366" s="440"/>
      <c r="B366" s="624" t="s">
        <v>525</v>
      </c>
      <c r="C366" s="415" t="s">
        <v>750</v>
      </c>
      <c r="D366" s="621">
        <v>60</v>
      </c>
      <c r="E366" s="412"/>
    </row>
    <row r="367" spans="1:5" s="437" customFormat="1" ht="17.25" customHeight="1" outlineLevel="1">
      <c r="A367" s="440"/>
      <c r="B367" s="411" t="s">
        <v>697</v>
      </c>
      <c r="C367" s="415" t="s">
        <v>757</v>
      </c>
      <c r="D367" s="412"/>
      <c r="E367" s="412"/>
    </row>
    <row r="368" spans="1:5" s="437" customFormat="1" ht="17.25" customHeight="1" outlineLevel="1">
      <c r="A368" s="440"/>
      <c r="B368" s="413" t="s">
        <v>699</v>
      </c>
      <c r="C368" s="410"/>
      <c r="D368" s="418" t="s">
        <v>716</v>
      </c>
      <c r="E368" s="412"/>
    </row>
    <row r="369" spans="1:5" s="437" customFormat="1" ht="17.25" customHeight="1" outlineLevel="1">
      <c r="A369" s="440"/>
      <c r="B369" s="619" t="s">
        <v>516</v>
      </c>
      <c r="C369" s="410"/>
      <c r="D369" s="621">
        <v>30</v>
      </c>
      <c r="E369" s="412"/>
    </row>
    <row r="370" spans="1:5" s="437" customFormat="1" ht="17.25" customHeight="1" outlineLevel="1">
      <c r="A370" s="440"/>
      <c r="B370" s="413" t="s">
        <v>702</v>
      </c>
      <c r="C370" s="410"/>
      <c r="D370" s="412">
        <v>0</v>
      </c>
      <c r="E370" s="412"/>
    </row>
    <row r="371" spans="1:5" s="437" customFormat="1" ht="17.25" customHeight="1" outlineLevel="1">
      <c r="A371" s="440"/>
      <c r="B371" s="413" t="s">
        <v>703</v>
      </c>
      <c r="C371" s="410"/>
      <c r="D371" s="412">
        <v>0</v>
      </c>
      <c r="E371" s="412"/>
    </row>
    <row r="372" spans="1:5" s="437" customFormat="1" ht="17.25" customHeight="1" outlineLevel="1">
      <c r="A372" s="440"/>
      <c r="B372" s="413" t="s">
        <v>704</v>
      </c>
      <c r="C372" s="410"/>
      <c r="D372" s="438" t="s">
        <v>1242</v>
      </c>
      <c r="E372" s="412"/>
    </row>
    <row r="373" spans="1:5" s="437" customFormat="1" ht="15" customHeight="1" outlineLevel="1">
      <c r="A373" s="440"/>
      <c r="B373" s="413"/>
      <c r="C373" s="410"/>
      <c r="D373" s="439" t="s">
        <v>705</v>
      </c>
      <c r="E373" s="412"/>
    </row>
    <row r="374" spans="1:5" s="437" customFormat="1" outlineLevel="1">
      <c r="A374" s="440"/>
      <c r="B374" s="413" t="s">
        <v>706</v>
      </c>
      <c r="C374" s="415"/>
      <c r="D374" s="416"/>
      <c r="E374" s="412"/>
    </row>
    <row r="375" spans="1:5" s="437" customFormat="1" ht="17.25" customHeight="1" outlineLevel="1">
      <c r="A375" s="440"/>
      <c r="B375" s="413" t="s">
        <v>574</v>
      </c>
      <c r="C375" s="415"/>
      <c r="D375" s="416" t="s">
        <v>575</v>
      </c>
      <c r="E375" s="412"/>
    </row>
    <row r="376" spans="1:5" s="437" customFormat="1" ht="17.25" customHeight="1" outlineLevel="1">
      <c r="A376" s="440"/>
      <c r="B376" s="413" t="s">
        <v>576</v>
      </c>
      <c r="C376" s="415"/>
      <c r="D376" s="416" t="s">
        <v>577</v>
      </c>
      <c r="E376" s="412"/>
    </row>
    <row r="377" spans="1:5" s="437" customFormat="1" ht="17.25" customHeight="1" outlineLevel="1">
      <c r="A377" s="440"/>
      <c r="B377" s="413" t="s">
        <v>578</v>
      </c>
      <c r="C377" s="415"/>
      <c r="D377" s="416" t="s">
        <v>579</v>
      </c>
      <c r="E377" s="412"/>
    </row>
    <row r="378" spans="1:5" s="437" customFormat="1" ht="17.25" customHeight="1" outlineLevel="1">
      <c r="A378" s="440"/>
      <c r="B378" s="413" t="s">
        <v>717</v>
      </c>
      <c r="C378" s="415"/>
      <c r="D378" s="412">
        <v>75</v>
      </c>
      <c r="E378" s="412"/>
    </row>
    <row r="379" spans="1:5" s="437" customFormat="1" ht="17.25" customHeight="1" outlineLevel="1">
      <c r="A379" s="440"/>
      <c r="B379" s="411" t="s">
        <v>708</v>
      </c>
      <c r="C379" s="415" t="s">
        <v>758</v>
      </c>
      <c r="D379" s="434"/>
      <c r="E379" s="410"/>
    </row>
    <row r="380" spans="1:5" s="437" customFormat="1" ht="17.25" customHeight="1" outlineLevel="1">
      <c r="A380" s="440"/>
      <c r="B380" s="413" t="s">
        <v>710</v>
      </c>
      <c r="C380" s="410"/>
      <c r="D380" s="412">
        <v>0</v>
      </c>
      <c r="E380" s="412"/>
    </row>
    <row r="381" spans="1:5" s="437" customFormat="1" ht="17.25" customHeight="1" outlineLevel="1">
      <c r="A381" s="424">
        <v>206</v>
      </c>
      <c r="B381" s="413" t="s">
        <v>711</v>
      </c>
      <c r="C381" s="410"/>
      <c r="D381" s="412">
        <v>11</v>
      </c>
      <c r="E381" s="412"/>
    </row>
    <row r="382" spans="1:5" s="437" customFormat="1" ht="17.25" customHeight="1" outlineLevel="1">
      <c r="A382" s="440"/>
      <c r="B382" s="413" t="s">
        <v>712</v>
      </c>
      <c r="C382" s="410"/>
      <c r="D382" s="412">
        <v>0</v>
      </c>
      <c r="E382" s="412"/>
    </row>
    <row r="383" spans="1:5" s="423" customFormat="1" ht="15.75" customHeight="1" outlineLevel="1">
      <c r="A383" s="428"/>
      <c r="B383" s="435" t="s">
        <v>713</v>
      </c>
      <c r="C383" s="429"/>
      <c r="D383" s="432">
        <v>1</v>
      </c>
      <c r="E383" s="432"/>
    </row>
    <row r="384" spans="1:5" s="437" customFormat="1" ht="17.25" customHeight="1" outlineLevel="1">
      <c r="A384" s="424">
        <v>207</v>
      </c>
      <c r="B384" s="425" t="s">
        <v>759</v>
      </c>
      <c r="C384" s="436"/>
      <c r="D384" s="436"/>
      <c r="E384" s="436"/>
    </row>
    <row r="385" spans="1:5" s="437" customFormat="1" ht="17.25" customHeight="1" outlineLevel="1">
      <c r="A385" s="440"/>
      <c r="B385" s="624" t="s">
        <v>525</v>
      </c>
      <c r="C385" s="415" t="s">
        <v>750</v>
      </c>
      <c r="D385" s="621">
        <v>80</v>
      </c>
      <c r="E385" s="412"/>
    </row>
    <row r="386" spans="1:5" s="437" customFormat="1" ht="17.25" customHeight="1" outlineLevel="1">
      <c r="A386" s="440"/>
      <c r="B386" s="411" t="s">
        <v>697</v>
      </c>
      <c r="C386" s="415" t="s">
        <v>760</v>
      </c>
      <c r="D386" s="412"/>
      <c r="E386" s="412"/>
    </row>
    <row r="387" spans="1:5" s="437" customFormat="1" ht="17.25" customHeight="1" outlineLevel="1">
      <c r="A387" s="440"/>
      <c r="B387" s="413" t="s">
        <v>699</v>
      </c>
      <c r="C387" s="410"/>
      <c r="D387" s="418" t="s">
        <v>716</v>
      </c>
      <c r="E387" s="412"/>
    </row>
    <row r="388" spans="1:5" s="437" customFormat="1" ht="17.25" customHeight="1" outlineLevel="1">
      <c r="A388" s="440"/>
      <c r="B388" s="619" t="s">
        <v>516</v>
      </c>
      <c r="C388" s="410"/>
      <c r="D388" s="621">
        <v>30</v>
      </c>
      <c r="E388" s="412"/>
    </row>
    <row r="389" spans="1:5" s="437" customFormat="1" ht="17.25" customHeight="1" outlineLevel="1">
      <c r="A389" s="440"/>
      <c r="B389" s="413" t="s">
        <v>702</v>
      </c>
      <c r="C389" s="410"/>
      <c r="D389" s="412">
        <v>0</v>
      </c>
      <c r="E389" s="412"/>
    </row>
    <row r="390" spans="1:5" s="437" customFormat="1" ht="17.25" customHeight="1" outlineLevel="1">
      <c r="A390" s="440"/>
      <c r="B390" s="413" t="s">
        <v>703</v>
      </c>
      <c r="C390" s="410"/>
      <c r="D390" s="412">
        <v>0</v>
      </c>
      <c r="E390" s="412"/>
    </row>
    <row r="391" spans="1:5" s="437" customFormat="1" ht="17.25" customHeight="1" outlineLevel="1">
      <c r="A391" s="440"/>
      <c r="B391" s="413" t="s">
        <v>704</v>
      </c>
      <c r="C391" s="410"/>
      <c r="D391" s="438" t="s">
        <v>1242</v>
      </c>
      <c r="E391" s="412"/>
    </row>
    <row r="392" spans="1:5" s="437" customFormat="1" outlineLevel="1">
      <c r="A392" s="440"/>
      <c r="B392" s="413"/>
      <c r="C392" s="410"/>
      <c r="D392" s="439" t="s">
        <v>705</v>
      </c>
      <c r="E392" s="412"/>
    </row>
    <row r="393" spans="1:5" s="437" customFormat="1" outlineLevel="1">
      <c r="A393" s="440"/>
      <c r="B393" s="413" t="s">
        <v>706</v>
      </c>
      <c r="C393" s="415"/>
      <c r="D393" s="416"/>
      <c r="E393" s="412"/>
    </row>
    <row r="394" spans="1:5" s="437" customFormat="1" ht="17.25" customHeight="1" outlineLevel="1">
      <c r="A394" s="440"/>
      <c r="B394" s="413" t="s">
        <v>574</v>
      </c>
      <c r="C394" s="415"/>
      <c r="D394" s="416" t="s">
        <v>575</v>
      </c>
      <c r="E394" s="412"/>
    </row>
    <row r="395" spans="1:5" s="437" customFormat="1" ht="17.25" customHeight="1" outlineLevel="1">
      <c r="A395" s="440"/>
      <c r="B395" s="413" t="s">
        <v>576</v>
      </c>
      <c r="C395" s="415"/>
      <c r="D395" s="416" t="s">
        <v>577</v>
      </c>
      <c r="E395" s="412"/>
    </row>
    <row r="396" spans="1:5" s="437" customFormat="1" ht="17.25" customHeight="1" outlineLevel="1">
      <c r="A396" s="440"/>
      <c r="B396" s="413" t="s">
        <v>578</v>
      </c>
      <c r="C396" s="415"/>
      <c r="D396" s="416" t="s">
        <v>579</v>
      </c>
      <c r="E396" s="412"/>
    </row>
    <row r="397" spans="1:5" s="437" customFormat="1" ht="17.25" customHeight="1" outlineLevel="1">
      <c r="A397" s="440"/>
      <c r="B397" s="413" t="s">
        <v>717</v>
      </c>
      <c r="C397" s="415"/>
      <c r="D397" s="412">
        <v>75</v>
      </c>
      <c r="E397" s="412"/>
    </row>
    <row r="398" spans="1:5" s="437" customFormat="1" ht="17.25" customHeight="1" outlineLevel="1">
      <c r="A398" s="440"/>
      <c r="B398" s="411" t="s">
        <v>708</v>
      </c>
      <c r="C398" s="415" t="s">
        <v>761</v>
      </c>
      <c r="D398" s="434"/>
      <c r="E398" s="410"/>
    </row>
    <row r="399" spans="1:5" s="437" customFormat="1" ht="17.25" customHeight="1" outlineLevel="1">
      <c r="A399" s="440"/>
      <c r="B399" s="413" t="s">
        <v>710</v>
      </c>
      <c r="C399" s="410"/>
      <c r="D399" s="412">
        <v>0</v>
      </c>
      <c r="E399" s="412"/>
    </row>
    <row r="400" spans="1:5" s="437" customFormat="1" ht="17.25" customHeight="1" outlineLevel="1">
      <c r="A400" s="440"/>
      <c r="B400" s="413" t="s">
        <v>711</v>
      </c>
      <c r="C400" s="410"/>
      <c r="D400" s="412">
        <v>11</v>
      </c>
      <c r="E400" s="412"/>
    </row>
    <row r="401" spans="1:5" s="437" customFormat="1" ht="17.25" customHeight="1" outlineLevel="1">
      <c r="A401" s="440"/>
      <c r="B401" s="413" t="s">
        <v>712</v>
      </c>
      <c r="C401" s="410"/>
      <c r="D401" s="412">
        <v>0</v>
      </c>
      <c r="E401" s="412"/>
    </row>
    <row r="402" spans="1:5" s="423" customFormat="1" ht="16.5" customHeight="1" outlineLevel="1">
      <c r="A402" s="428"/>
      <c r="B402" s="435" t="s">
        <v>713</v>
      </c>
      <c r="C402" s="429"/>
      <c r="D402" s="432">
        <v>1</v>
      </c>
      <c r="E402" s="432"/>
    </row>
    <row r="403" spans="1:5" s="437" customFormat="1" ht="17.25" customHeight="1" outlineLevel="1">
      <c r="A403" s="424">
        <v>208</v>
      </c>
      <c r="B403" s="425" t="s">
        <v>762</v>
      </c>
      <c r="C403" s="436"/>
      <c r="D403" s="436"/>
      <c r="E403" s="436"/>
    </row>
    <row r="404" spans="1:5" s="437" customFormat="1" ht="17.25" customHeight="1" outlineLevel="1">
      <c r="A404" s="440"/>
      <c r="B404" s="624" t="s">
        <v>525</v>
      </c>
      <c r="C404" s="415" t="s">
        <v>750</v>
      </c>
      <c r="D404" s="621">
        <v>46</v>
      </c>
      <c r="E404" s="412"/>
    </row>
    <row r="405" spans="1:5" s="437" customFormat="1" ht="17.25" customHeight="1" outlineLevel="1">
      <c r="A405" s="440"/>
      <c r="B405" s="411" t="s">
        <v>697</v>
      </c>
      <c r="C405" s="415" t="s">
        <v>763</v>
      </c>
      <c r="D405" s="412"/>
      <c r="E405" s="412"/>
    </row>
    <row r="406" spans="1:5" s="437" customFormat="1" ht="17.25" customHeight="1" outlineLevel="1">
      <c r="A406" s="440"/>
      <c r="B406" s="619" t="s">
        <v>516</v>
      </c>
      <c r="C406" s="410"/>
      <c r="D406" s="621">
        <v>30</v>
      </c>
      <c r="E406" s="412"/>
    </row>
    <row r="407" spans="1:5" s="437" customFormat="1" ht="17.25" customHeight="1" outlineLevel="1">
      <c r="A407" s="440"/>
      <c r="B407" s="413" t="s">
        <v>702</v>
      </c>
      <c r="C407" s="410"/>
      <c r="D407" s="412">
        <v>0</v>
      </c>
      <c r="E407" s="412"/>
    </row>
    <row r="408" spans="1:5" s="437" customFormat="1" ht="17.25" customHeight="1" outlineLevel="1">
      <c r="A408" s="440"/>
      <c r="B408" s="413" t="s">
        <v>703</v>
      </c>
      <c r="C408" s="410"/>
      <c r="D408" s="412">
        <v>0</v>
      </c>
      <c r="E408" s="412"/>
    </row>
    <row r="409" spans="1:5" s="437" customFormat="1" ht="17.25" customHeight="1" outlineLevel="1">
      <c r="A409" s="440"/>
      <c r="B409" s="413" t="s">
        <v>704</v>
      </c>
      <c r="C409" s="410"/>
      <c r="D409" s="438" t="s">
        <v>1242</v>
      </c>
      <c r="E409" s="412"/>
    </row>
    <row r="410" spans="1:5" s="437" customFormat="1" outlineLevel="1">
      <c r="A410" s="440"/>
      <c r="B410" s="413"/>
      <c r="C410" s="410"/>
      <c r="D410" s="439" t="s">
        <v>705</v>
      </c>
      <c r="E410" s="412"/>
    </row>
    <row r="411" spans="1:5" s="437" customFormat="1" outlineLevel="1">
      <c r="A411" s="440"/>
      <c r="B411" s="413" t="s">
        <v>706</v>
      </c>
      <c r="C411" s="415"/>
      <c r="D411" s="416"/>
      <c r="E411" s="412"/>
    </row>
    <row r="412" spans="1:5" s="437" customFormat="1" ht="17.25" customHeight="1" outlineLevel="1">
      <c r="A412" s="440"/>
      <c r="B412" s="413" t="s">
        <v>574</v>
      </c>
      <c r="C412" s="415"/>
      <c r="D412" s="416" t="s">
        <v>575</v>
      </c>
      <c r="E412" s="412"/>
    </row>
    <row r="413" spans="1:5" s="437" customFormat="1" ht="17.25" customHeight="1" outlineLevel="1">
      <c r="A413" s="440"/>
      <c r="B413" s="413" t="s">
        <v>576</v>
      </c>
      <c r="C413" s="415"/>
      <c r="D413" s="416" t="s">
        <v>577</v>
      </c>
      <c r="E413" s="412"/>
    </row>
    <row r="414" spans="1:5" s="437" customFormat="1" ht="17.25" customHeight="1" outlineLevel="1">
      <c r="A414" s="440"/>
      <c r="B414" s="413" t="s">
        <v>578</v>
      </c>
      <c r="C414" s="415"/>
      <c r="D414" s="416" t="s">
        <v>579</v>
      </c>
      <c r="E414" s="412"/>
    </row>
    <row r="415" spans="1:5" s="437" customFormat="1" ht="17.25" customHeight="1" outlineLevel="1">
      <c r="A415" s="440"/>
      <c r="B415" s="413" t="s">
        <v>717</v>
      </c>
      <c r="C415" s="415"/>
      <c r="D415" s="412">
        <v>75</v>
      </c>
      <c r="E415" s="412"/>
    </row>
    <row r="416" spans="1:5" s="437" customFormat="1" ht="17.25" customHeight="1" outlineLevel="1">
      <c r="A416" s="440"/>
      <c r="B416" s="411" t="s">
        <v>708</v>
      </c>
      <c r="C416" s="415" t="s">
        <v>764</v>
      </c>
      <c r="D416" s="434"/>
      <c r="E416" s="410"/>
    </row>
    <row r="417" spans="1:5" s="437" customFormat="1" ht="17.25" customHeight="1" outlineLevel="1">
      <c r="A417" s="440"/>
      <c r="B417" s="413" t="s">
        <v>710</v>
      </c>
      <c r="C417" s="410"/>
      <c r="D417" s="412">
        <v>0</v>
      </c>
      <c r="E417" s="412"/>
    </row>
    <row r="418" spans="1:5" s="437" customFormat="1" ht="17.25" customHeight="1" outlineLevel="1">
      <c r="A418" s="440"/>
      <c r="B418" s="413" t="s">
        <v>711</v>
      </c>
      <c r="C418" s="410"/>
      <c r="D418" s="412">
        <v>11</v>
      </c>
      <c r="E418" s="412"/>
    </row>
    <row r="419" spans="1:5" s="437" customFormat="1" ht="17.25" customHeight="1" outlineLevel="1">
      <c r="A419" s="440"/>
      <c r="B419" s="413" t="s">
        <v>712</v>
      </c>
      <c r="C419" s="410"/>
      <c r="D419" s="412">
        <v>0</v>
      </c>
      <c r="E419" s="412"/>
    </row>
    <row r="420" spans="1:5" s="423" customFormat="1" ht="17.25" customHeight="1" outlineLevel="1">
      <c r="A420" s="428"/>
      <c r="B420" s="435" t="s">
        <v>713</v>
      </c>
      <c r="C420" s="429"/>
      <c r="D420" s="432">
        <v>1</v>
      </c>
      <c r="E420" s="432"/>
    </row>
    <row r="421" spans="1:5" s="437" customFormat="1" ht="17.25" customHeight="1" outlineLevel="1">
      <c r="A421" s="424">
        <v>220</v>
      </c>
      <c r="B421" s="425" t="s">
        <v>765</v>
      </c>
      <c r="C421" s="436"/>
      <c r="D421" s="436"/>
      <c r="E421" s="436"/>
    </row>
    <row r="422" spans="1:5" s="437" customFormat="1" ht="17.25" customHeight="1" outlineLevel="1">
      <c r="A422" s="440"/>
      <c r="B422" s="624" t="s">
        <v>525</v>
      </c>
      <c r="C422" s="415" t="s">
        <v>766</v>
      </c>
      <c r="D422" s="412">
        <v>5</v>
      </c>
      <c r="E422" s="412"/>
    </row>
    <row r="423" spans="1:5" s="437" customFormat="1" ht="17.25" customHeight="1" outlineLevel="1">
      <c r="A423" s="440"/>
      <c r="B423" s="411" t="s">
        <v>697</v>
      </c>
      <c r="C423" s="415" t="s">
        <v>767</v>
      </c>
      <c r="D423" s="412"/>
      <c r="E423" s="412"/>
    </row>
    <row r="424" spans="1:5" s="437" customFormat="1" ht="17.25" customHeight="1" outlineLevel="1">
      <c r="A424" s="440"/>
      <c r="B424" s="413" t="s">
        <v>699</v>
      </c>
      <c r="C424" s="410"/>
      <c r="D424" s="418" t="s">
        <v>716</v>
      </c>
      <c r="E424" s="412"/>
    </row>
    <row r="425" spans="1:5" s="437" customFormat="1" ht="17.25" customHeight="1" outlineLevel="1">
      <c r="A425" s="440"/>
      <c r="B425" s="413" t="s">
        <v>701</v>
      </c>
      <c r="C425" s="410"/>
      <c r="D425" s="412">
        <v>5</v>
      </c>
      <c r="E425" s="412"/>
    </row>
    <row r="426" spans="1:5" s="437" customFormat="1" ht="17.25" customHeight="1" outlineLevel="1">
      <c r="A426" s="440"/>
      <c r="B426" s="413" t="s">
        <v>702</v>
      </c>
      <c r="C426" s="410"/>
      <c r="D426" s="412">
        <v>0</v>
      </c>
      <c r="E426" s="412"/>
    </row>
    <row r="427" spans="1:5" s="437" customFormat="1" ht="17.25" customHeight="1" outlineLevel="1">
      <c r="A427" s="440"/>
      <c r="B427" s="413" t="s">
        <v>703</v>
      </c>
      <c r="C427" s="410"/>
      <c r="D427" s="412">
        <v>0</v>
      </c>
      <c r="E427" s="412"/>
    </row>
    <row r="428" spans="1:5" s="437" customFormat="1" ht="17.25" customHeight="1" outlineLevel="1">
      <c r="A428" s="440"/>
      <c r="B428" s="413" t="s">
        <v>706</v>
      </c>
      <c r="C428" s="415"/>
      <c r="D428" s="416"/>
      <c r="E428" s="412"/>
    </row>
    <row r="429" spans="1:5" s="437" customFormat="1" ht="17.25" customHeight="1" outlineLevel="1">
      <c r="A429" s="440"/>
      <c r="B429" s="413" t="s">
        <v>574</v>
      </c>
      <c r="C429" s="415"/>
      <c r="D429" s="416" t="s">
        <v>575</v>
      </c>
      <c r="E429" s="412"/>
    </row>
    <row r="430" spans="1:5" s="437" customFormat="1" ht="17.25" customHeight="1" outlineLevel="1">
      <c r="A430" s="440"/>
      <c r="B430" s="413" t="s">
        <v>576</v>
      </c>
      <c r="C430" s="415"/>
      <c r="D430" s="416" t="s">
        <v>577</v>
      </c>
      <c r="E430" s="412"/>
    </row>
    <row r="431" spans="1:5" s="437" customFormat="1" ht="17.25" customHeight="1" outlineLevel="1">
      <c r="A431" s="440"/>
      <c r="B431" s="413" t="s">
        <v>578</v>
      </c>
      <c r="C431" s="415"/>
      <c r="D431" s="416" t="s">
        <v>579</v>
      </c>
      <c r="E431" s="412"/>
    </row>
    <row r="432" spans="1:5" s="437" customFormat="1" ht="17.25" customHeight="1" outlineLevel="1">
      <c r="A432" s="424"/>
      <c r="B432" s="413" t="s">
        <v>717</v>
      </c>
      <c r="C432" s="415"/>
      <c r="D432" s="412">
        <v>25</v>
      </c>
      <c r="E432" s="412"/>
    </row>
    <row r="433" spans="1:5" s="437" customFormat="1" ht="17.25" customHeight="1" outlineLevel="1">
      <c r="A433" s="424"/>
      <c r="B433" s="411" t="s">
        <v>708</v>
      </c>
      <c r="C433" s="415" t="s">
        <v>768</v>
      </c>
      <c r="D433" s="434"/>
      <c r="E433" s="410"/>
    </row>
    <row r="434" spans="1:5" s="437" customFormat="1" ht="17.25" customHeight="1" outlineLevel="1">
      <c r="A434" s="440"/>
      <c r="B434" s="413" t="s">
        <v>710</v>
      </c>
      <c r="C434" s="410"/>
      <c r="D434" s="412">
        <v>0</v>
      </c>
      <c r="E434" s="412"/>
    </row>
    <row r="435" spans="1:5" s="437" customFormat="1" ht="17.25" customHeight="1" outlineLevel="1">
      <c r="A435" s="440"/>
      <c r="B435" s="413" t="s">
        <v>711</v>
      </c>
      <c r="C435" s="410"/>
      <c r="D435" s="412">
        <v>11</v>
      </c>
      <c r="E435" s="412"/>
    </row>
    <row r="436" spans="1:5" s="437" customFormat="1" ht="17.25" customHeight="1" outlineLevel="1">
      <c r="A436" s="440"/>
      <c r="B436" s="413" t="s">
        <v>712</v>
      </c>
      <c r="C436" s="410"/>
      <c r="D436" s="412">
        <v>0</v>
      </c>
      <c r="E436" s="412"/>
    </row>
    <row r="437" spans="1:5" s="437" customFormat="1" ht="17.25" customHeight="1" outlineLevel="1">
      <c r="A437" s="428"/>
      <c r="B437" s="435" t="s">
        <v>713</v>
      </c>
      <c r="C437" s="429"/>
      <c r="D437" s="432">
        <v>1</v>
      </c>
      <c r="E437" s="432"/>
    </row>
    <row r="438" spans="1:5" s="437" customFormat="1" ht="17.25" customHeight="1" outlineLevel="1">
      <c r="A438" s="424">
        <v>221</v>
      </c>
      <c r="B438" s="425" t="s">
        <v>769</v>
      </c>
      <c r="C438" s="436"/>
      <c r="D438" s="436"/>
      <c r="E438" s="436"/>
    </row>
    <row r="439" spans="1:5" s="437" customFormat="1" ht="17.25" customHeight="1" outlineLevel="1">
      <c r="A439" s="440"/>
      <c r="B439" s="624" t="s">
        <v>525</v>
      </c>
      <c r="C439" s="415" t="s">
        <v>770</v>
      </c>
      <c r="D439" s="412">
        <v>5</v>
      </c>
      <c r="E439" s="412"/>
    </row>
    <row r="440" spans="1:5" s="437" customFormat="1" ht="17.25" customHeight="1" outlineLevel="1">
      <c r="A440" s="440"/>
      <c r="B440" s="411" t="s">
        <v>697</v>
      </c>
      <c r="C440" s="415" t="s">
        <v>771</v>
      </c>
      <c r="D440" s="412"/>
      <c r="E440" s="412"/>
    </row>
    <row r="441" spans="1:5" s="437" customFormat="1" ht="17.25" customHeight="1" outlineLevel="1">
      <c r="A441" s="440"/>
      <c r="B441" s="413" t="s">
        <v>699</v>
      </c>
      <c r="C441" s="410"/>
      <c r="D441" s="418" t="s">
        <v>716</v>
      </c>
      <c r="E441" s="412"/>
    </row>
    <row r="442" spans="1:5" s="437" customFormat="1" ht="17.25" customHeight="1" outlineLevel="1">
      <c r="A442" s="440"/>
      <c r="B442" s="413" t="s">
        <v>701</v>
      </c>
      <c r="C442" s="410"/>
      <c r="D442" s="412">
        <v>5</v>
      </c>
      <c r="E442" s="412"/>
    </row>
    <row r="443" spans="1:5" s="437" customFormat="1" ht="17.25" customHeight="1" outlineLevel="1">
      <c r="A443" s="440"/>
      <c r="B443" s="413" t="s">
        <v>702</v>
      </c>
      <c r="C443" s="410"/>
      <c r="D443" s="412">
        <v>0</v>
      </c>
      <c r="E443" s="412"/>
    </row>
    <row r="444" spans="1:5" s="437" customFormat="1" ht="17.25" customHeight="1" outlineLevel="1">
      <c r="A444" s="440"/>
      <c r="B444" s="413" t="s">
        <v>703</v>
      </c>
      <c r="C444" s="410"/>
      <c r="D444" s="412">
        <v>0</v>
      </c>
      <c r="E444" s="412"/>
    </row>
    <row r="445" spans="1:5" s="437" customFormat="1" ht="17.25" customHeight="1" outlineLevel="1">
      <c r="A445" s="440"/>
      <c r="B445" s="413" t="s">
        <v>706</v>
      </c>
      <c r="C445" s="415"/>
      <c r="D445" s="416"/>
      <c r="E445" s="412"/>
    </row>
    <row r="446" spans="1:5" s="437" customFormat="1" ht="17.25" customHeight="1" outlineLevel="1">
      <c r="A446" s="440"/>
      <c r="B446" s="413" t="s">
        <v>574</v>
      </c>
      <c r="C446" s="415"/>
      <c r="D446" s="416" t="s">
        <v>575</v>
      </c>
      <c r="E446" s="412"/>
    </row>
    <row r="447" spans="1:5" s="437" customFormat="1" ht="17.25" customHeight="1" outlineLevel="1">
      <c r="A447" s="440"/>
      <c r="B447" s="413" t="s">
        <v>576</v>
      </c>
      <c r="C447" s="415"/>
      <c r="D447" s="416" t="s">
        <v>577</v>
      </c>
      <c r="E447" s="412"/>
    </row>
    <row r="448" spans="1:5" s="437" customFormat="1" ht="17.25" customHeight="1" outlineLevel="1">
      <c r="A448" s="440"/>
      <c r="B448" s="413" t="s">
        <v>578</v>
      </c>
      <c r="C448" s="415"/>
      <c r="D448" s="416" t="s">
        <v>579</v>
      </c>
      <c r="E448" s="412"/>
    </row>
    <row r="449" spans="1:5" s="437" customFormat="1" ht="17.25" customHeight="1" outlineLevel="1">
      <c r="A449" s="424"/>
      <c r="B449" s="413" t="s">
        <v>717</v>
      </c>
      <c r="C449" s="415"/>
      <c r="D449" s="412">
        <v>25</v>
      </c>
      <c r="E449" s="412"/>
    </row>
    <row r="450" spans="1:5" s="437" customFormat="1" ht="17.25" customHeight="1" outlineLevel="1">
      <c r="A450" s="424"/>
      <c r="B450" s="411" t="s">
        <v>708</v>
      </c>
      <c r="C450" s="415" t="s">
        <v>772</v>
      </c>
      <c r="D450" s="434"/>
      <c r="E450" s="410"/>
    </row>
    <row r="451" spans="1:5" s="437" customFormat="1" ht="17.25" customHeight="1" outlineLevel="1">
      <c r="A451" s="440"/>
      <c r="B451" s="413" t="s">
        <v>710</v>
      </c>
      <c r="C451" s="410"/>
      <c r="D451" s="412">
        <v>0</v>
      </c>
      <c r="E451" s="412"/>
    </row>
    <row r="452" spans="1:5" s="437" customFormat="1" ht="17.25" customHeight="1" outlineLevel="1">
      <c r="A452" s="440"/>
      <c r="B452" s="413" t="s">
        <v>711</v>
      </c>
      <c r="C452" s="410"/>
      <c r="D452" s="412">
        <v>11</v>
      </c>
      <c r="E452" s="412"/>
    </row>
    <row r="453" spans="1:5" s="437" customFormat="1" ht="17.25" customHeight="1" outlineLevel="1">
      <c r="A453" s="440"/>
      <c r="B453" s="413" t="s">
        <v>712</v>
      </c>
      <c r="C453" s="410"/>
      <c r="D453" s="412">
        <v>0</v>
      </c>
      <c r="E453" s="412"/>
    </row>
    <row r="454" spans="1:5" s="437" customFormat="1" ht="17.25" customHeight="1" outlineLevel="1">
      <c r="A454" s="428"/>
      <c r="B454" s="435" t="s">
        <v>713</v>
      </c>
      <c r="C454" s="429"/>
      <c r="D454" s="432">
        <v>1</v>
      </c>
      <c r="E454" s="432"/>
    </row>
    <row r="455" spans="1:5" s="437" customFormat="1" ht="17.25" customHeight="1" outlineLevel="1">
      <c r="A455" s="424">
        <v>222</v>
      </c>
      <c r="B455" s="425" t="s">
        <v>773</v>
      </c>
      <c r="C455" s="436"/>
      <c r="D455" s="436"/>
      <c r="E455" s="436"/>
    </row>
    <row r="456" spans="1:5" s="437" customFormat="1" ht="17.25" customHeight="1" outlineLevel="1">
      <c r="A456" s="440"/>
      <c r="B456" s="624" t="s">
        <v>525</v>
      </c>
      <c r="C456" s="415" t="s">
        <v>774</v>
      </c>
      <c r="D456" s="412">
        <v>5</v>
      </c>
      <c r="E456" s="412"/>
    </row>
    <row r="457" spans="1:5" s="437" customFormat="1" ht="17.25" customHeight="1" outlineLevel="1">
      <c r="A457" s="440"/>
      <c r="B457" s="411" t="s">
        <v>697</v>
      </c>
      <c r="C457" s="415" t="s">
        <v>775</v>
      </c>
      <c r="D457" s="412"/>
      <c r="E457" s="412"/>
    </row>
    <row r="458" spans="1:5" s="437" customFormat="1" ht="17.25" customHeight="1" outlineLevel="1">
      <c r="A458" s="440"/>
      <c r="B458" s="413" t="s">
        <v>699</v>
      </c>
      <c r="C458" s="410"/>
      <c r="D458" s="418" t="s">
        <v>716</v>
      </c>
      <c r="E458" s="412"/>
    </row>
    <row r="459" spans="1:5" s="437" customFormat="1" ht="17.25" customHeight="1" outlineLevel="1">
      <c r="A459" s="440"/>
      <c r="B459" s="413" t="s">
        <v>701</v>
      </c>
      <c r="C459" s="410"/>
      <c r="D459" s="412">
        <v>5</v>
      </c>
      <c r="E459" s="412"/>
    </row>
    <row r="460" spans="1:5" s="437" customFormat="1" ht="17.25" customHeight="1" outlineLevel="1">
      <c r="A460" s="440"/>
      <c r="B460" s="413" t="s">
        <v>702</v>
      </c>
      <c r="C460" s="410"/>
      <c r="D460" s="412">
        <v>0</v>
      </c>
      <c r="E460" s="412"/>
    </row>
    <row r="461" spans="1:5" s="437" customFormat="1" ht="17.25" customHeight="1" outlineLevel="1">
      <c r="A461" s="440"/>
      <c r="B461" s="413" t="s">
        <v>703</v>
      </c>
      <c r="C461" s="410"/>
      <c r="D461" s="412">
        <v>0</v>
      </c>
      <c r="E461" s="412"/>
    </row>
    <row r="462" spans="1:5" s="437" customFormat="1" ht="17.25" customHeight="1" outlineLevel="1">
      <c r="A462" s="440"/>
      <c r="B462" s="413" t="s">
        <v>706</v>
      </c>
      <c r="C462" s="415"/>
      <c r="D462" s="416"/>
      <c r="E462" s="412"/>
    </row>
    <row r="463" spans="1:5" s="437" customFormat="1" ht="17.25" customHeight="1" outlineLevel="1">
      <c r="A463" s="440"/>
      <c r="B463" s="413" t="s">
        <v>574</v>
      </c>
      <c r="C463" s="415"/>
      <c r="D463" s="416" t="s">
        <v>575</v>
      </c>
      <c r="E463" s="412"/>
    </row>
    <row r="464" spans="1:5" s="437" customFormat="1" ht="17.25" customHeight="1" outlineLevel="1">
      <c r="A464" s="440"/>
      <c r="B464" s="413" t="s">
        <v>576</v>
      </c>
      <c r="C464" s="415"/>
      <c r="D464" s="416" t="s">
        <v>577</v>
      </c>
      <c r="E464" s="412"/>
    </row>
    <row r="465" spans="1:5" s="437" customFormat="1" ht="17.25" customHeight="1" outlineLevel="1">
      <c r="A465" s="440"/>
      <c r="B465" s="413" t="s">
        <v>578</v>
      </c>
      <c r="C465" s="415"/>
      <c r="D465" s="416" t="s">
        <v>579</v>
      </c>
      <c r="E465" s="412"/>
    </row>
    <row r="466" spans="1:5" s="437" customFormat="1" ht="17.25" customHeight="1" outlineLevel="1">
      <c r="A466" s="424">
        <v>222</v>
      </c>
      <c r="B466" s="413" t="s">
        <v>717</v>
      </c>
      <c r="C466" s="415"/>
      <c r="D466" s="412">
        <v>25</v>
      </c>
      <c r="E466" s="412"/>
    </row>
    <row r="467" spans="1:5" s="437" customFormat="1" ht="17.25" customHeight="1" outlineLevel="1">
      <c r="A467" s="424"/>
      <c r="B467" s="411" t="s">
        <v>708</v>
      </c>
      <c r="C467" s="415" t="s">
        <v>776</v>
      </c>
      <c r="D467" s="434"/>
      <c r="E467" s="410"/>
    </row>
    <row r="468" spans="1:5" s="437" customFormat="1" ht="17.25" customHeight="1" outlineLevel="1">
      <c r="A468" s="440"/>
      <c r="B468" s="413" t="s">
        <v>710</v>
      </c>
      <c r="C468" s="410"/>
      <c r="D468" s="412">
        <v>0</v>
      </c>
      <c r="E468" s="412"/>
    </row>
    <row r="469" spans="1:5" s="437" customFormat="1" ht="17.25" customHeight="1" outlineLevel="1">
      <c r="A469" s="440"/>
      <c r="B469" s="413" t="s">
        <v>711</v>
      </c>
      <c r="C469" s="410"/>
      <c r="D469" s="412">
        <v>11</v>
      </c>
      <c r="E469" s="412"/>
    </row>
    <row r="470" spans="1:5" s="437" customFormat="1" ht="17.25" customHeight="1" outlineLevel="1">
      <c r="A470" s="440"/>
      <c r="B470" s="413" t="s">
        <v>712</v>
      </c>
      <c r="C470" s="410"/>
      <c r="D470" s="412">
        <v>0</v>
      </c>
      <c r="E470" s="412"/>
    </row>
    <row r="471" spans="1:5" s="437" customFormat="1" ht="17.25" customHeight="1" outlineLevel="1">
      <c r="A471" s="428"/>
      <c r="B471" s="435" t="s">
        <v>713</v>
      </c>
      <c r="C471" s="429"/>
      <c r="D471" s="432">
        <v>1</v>
      </c>
      <c r="E471" s="432"/>
    </row>
    <row r="472" spans="1:5" s="437" customFormat="1" ht="17.25" customHeight="1" outlineLevel="1">
      <c r="A472" s="424">
        <v>223</v>
      </c>
      <c r="B472" s="425" t="s">
        <v>777</v>
      </c>
      <c r="C472" s="436"/>
      <c r="D472" s="436"/>
      <c r="E472" s="436"/>
    </row>
    <row r="473" spans="1:5" s="437" customFormat="1" ht="17.25" customHeight="1" outlineLevel="1">
      <c r="A473" s="440"/>
      <c r="B473" s="624" t="s">
        <v>525</v>
      </c>
      <c r="C473" s="415" t="s">
        <v>778</v>
      </c>
      <c r="D473" s="412">
        <v>5</v>
      </c>
      <c r="E473" s="412"/>
    </row>
    <row r="474" spans="1:5" s="437" customFormat="1" ht="17.25" customHeight="1" outlineLevel="1">
      <c r="A474" s="440"/>
      <c r="B474" s="411" t="s">
        <v>697</v>
      </c>
      <c r="C474" s="415" t="s">
        <v>779</v>
      </c>
      <c r="D474" s="412"/>
      <c r="E474" s="412"/>
    </row>
    <row r="475" spans="1:5" s="437" customFormat="1" ht="17.25" customHeight="1" outlineLevel="1">
      <c r="A475" s="440"/>
      <c r="B475" s="413" t="s">
        <v>699</v>
      </c>
      <c r="C475" s="410"/>
      <c r="D475" s="418" t="s">
        <v>716</v>
      </c>
      <c r="E475" s="412"/>
    </row>
    <row r="476" spans="1:5" s="437" customFormat="1" ht="17.25" customHeight="1" outlineLevel="1">
      <c r="A476" s="440"/>
      <c r="B476" s="413" t="s">
        <v>701</v>
      </c>
      <c r="C476" s="410"/>
      <c r="D476" s="412">
        <v>5</v>
      </c>
      <c r="E476" s="412"/>
    </row>
    <row r="477" spans="1:5" s="437" customFormat="1" ht="17.25" customHeight="1" outlineLevel="1">
      <c r="A477" s="440"/>
      <c r="B477" s="413" t="s">
        <v>702</v>
      </c>
      <c r="C477" s="410"/>
      <c r="D477" s="412">
        <v>0</v>
      </c>
      <c r="E477" s="412"/>
    </row>
    <row r="478" spans="1:5" s="437" customFormat="1" ht="17.25" customHeight="1" outlineLevel="1">
      <c r="A478" s="440"/>
      <c r="B478" s="413" t="s">
        <v>703</v>
      </c>
      <c r="C478" s="410"/>
      <c r="D478" s="412">
        <v>0</v>
      </c>
      <c r="E478" s="412"/>
    </row>
    <row r="479" spans="1:5" s="437" customFormat="1" ht="17.25" customHeight="1" outlineLevel="1">
      <c r="A479" s="440"/>
      <c r="B479" s="413" t="s">
        <v>706</v>
      </c>
      <c r="C479" s="415"/>
      <c r="D479" s="416"/>
      <c r="E479" s="412"/>
    </row>
    <row r="480" spans="1:5" s="437" customFormat="1" ht="17.25" customHeight="1" outlineLevel="1">
      <c r="A480" s="440"/>
      <c r="B480" s="413" t="s">
        <v>574</v>
      </c>
      <c r="C480" s="415"/>
      <c r="D480" s="416" t="s">
        <v>575</v>
      </c>
      <c r="E480" s="412"/>
    </row>
    <row r="481" spans="1:5" s="437" customFormat="1" ht="17.25" customHeight="1" outlineLevel="1">
      <c r="A481" s="440"/>
      <c r="B481" s="413" t="s">
        <v>576</v>
      </c>
      <c r="C481" s="415"/>
      <c r="D481" s="416" t="s">
        <v>577</v>
      </c>
      <c r="E481" s="412"/>
    </row>
    <row r="482" spans="1:5" s="437" customFormat="1" ht="17.25" customHeight="1" outlineLevel="1">
      <c r="A482" s="440"/>
      <c r="B482" s="413" t="s">
        <v>578</v>
      </c>
      <c r="C482" s="415"/>
      <c r="D482" s="416" t="s">
        <v>579</v>
      </c>
      <c r="E482" s="412"/>
    </row>
    <row r="483" spans="1:5" s="437" customFormat="1" ht="17.25" customHeight="1" outlineLevel="1">
      <c r="A483" s="424"/>
      <c r="B483" s="413" t="s">
        <v>717</v>
      </c>
      <c r="C483" s="415"/>
      <c r="D483" s="412">
        <v>25</v>
      </c>
      <c r="E483" s="412"/>
    </row>
    <row r="484" spans="1:5" s="437" customFormat="1" ht="17.25" customHeight="1" outlineLevel="1">
      <c r="A484" s="424"/>
      <c r="B484" s="411" t="s">
        <v>708</v>
      </c>
      <c r="C484" s="415" t="s">
        <v>780</v>
      </c>
      <c r="D484" s="434"/>
      <c r="E484" s="410"/>
    </row>
    <row r="485" spans="1:5" s="437" customFormat="1" ht="17.25" customHeight="1" outlineLevel="1">
      <c r="A485" s="440"/>
      <c r="B485" s="413" t="s">
        <v>710</v>
      </c>
      <c r="C485" s="410"/>
      <c r="D485" s="412">
        <v>0</v>
      </c>
      <c r="E485" s="412"/>
    </row>
    <row r="486" spans="1:5" s="437" customFormat="1" ht="17.25" customHeight="1" outlineLevel="1">
      <c r="A486" s="440"/>
      <c r="B486" s="413" t="s">
        <v>711</v>
      </c>
      <c r="C486" s="410"/>
      <c r="D486" s="412">
        <v>11</v>
      </c>
      <c r="E486" s="412"/>
    </row>
    <row r="487" spans="1:5" s="437" customFormat="1" ht="17.25" customHeight="1" outlineLevel="1">
      <c r="A487" s="440"/>
      <c r="B487" s="413" t="s">
        <v>712</v>
      </c>
      <c r="C487" s="410"/>
      <c r="D487" s="412">
        <v>0</v>
      </c>
      <c r="E487" s="412"/>
    </row>
    <row r="488" spans="1:5" s="437" customFormat="1" ht="17.25" customHeight="1" outlineLevel="1">
      <c r="A488" s="428"/>
      <c r="B488" s="435" t="s">
        <v>713</v>
      </c>
      <c r="C488" s="429"/>
      <c r="D488" s="432">
        <v>1</v>
      </c>
      <c r="E488" s="432"/>
    </row>
    <row r="489" spans="1:5" s="437" customFormat="1" ht="17.25" customHeight="1" outlineLevel="1">
      <c r="A489" s="424">
        <v>224</v>
      </c>
      <c r="B489" s="425" t="s">
        <v>781</v>
      </c>
      <c r="C489" s="436"/>
      <c r="D489" s="436"/>
      <c r="E489" s="436"/>
    </row>
    <row r="490" spans="1:5" s="437" customFormat="1" ht="17.25" customHeight="1" outlineLevel="1">
      <c r="A490" s="440"/>
      <c r="B490" s="624" t="s">
        <v>525</v>
      </c>
      <c r="C490" s="415" t="s">
        <v>782</v>
      </c>
      <c r="D490" s="412">
        <v>5</v>
      </c>
      <c r="E490" s="412"/>
    </row>
    <row r="491" spans="1:5" s="437" customFormat="1" ht="17.25" customHeight="1" outlineLevel="1">
      <c r="A491" s="440"/>
      <c r="B491" s="411" t="s">
        <v>697</v>
      </c>
      <c r="C491" s="415" t="s">
        <v>783</v>
      </c>
      <c r="D491" s="412"/>
      <c r="E491" s="412"/>
    </row>
    <row r="492" spans="1:5" s="437" customFormat="1" ht="17.25" customHeight="1" outlineLevel="1">
      <c r="A492" s="440"/>
      <c r="B492" s="413" t="s">
        <v>699</v>
      </c>
      <c r="C492" s="410"/>
      <c r="D492" s="418" t="s">
        <v>716</v>
      </c>
      <c r="E492" s="412"/>
    </row>
    <row r="493" spans="1:5" s="437" customFormat="1" ht="17.25" customHeight="1" outlineLevel="1">
      <c r="A493" s="440"/>
      <c r="B493" s="413" t="s">
        <v>701</v>
      </c>
      <c r="C493" s="410"/>
      <c r="D493" s="412">
        <v>5</v>
      </c>
      <c r="E493" s="412"/>
    </row>
    <row r="494" spans="1:5" s="437" customFormat="1" ht="17.25" customHeight="1" outlineLevel="1">
      <c r="A494" s="440"/>
      <c r="B494" s="413" t="s">
        <v>702</v>
      </c>
      <c r="C494" s="410"/>
      <c r="D494" s="412">
        <v>0</v>
      </c>
      <c r="E494" s="412"/>
    </row>
    <row r="495" spans="1:5" s="437" customFormat="1" ht="17.25" customHeight="1" outlineLevel="1">
      <c r="A495" s="440"/>
      <c r="B495" s="413" t="s">
        <v>703</v>
      </c>
      <c r="C495" s="410"/>
      <c r="D495" s="412">
        <v>0</v>
      </c>
      <c r="E495" s="412"/>
    </row>
    <row r="496" spans="1:5" s="437" customFormat="1" ht="17.25" customHeight="1" outlineLevel="1">
      <c r="A496" s="440"/>
      <c r="B496" s="413" t="s">
        <v>706</v>
      </c>
      <c r="C496" s="415"/>
      <c r="D496" s="416"/>
      <c r="E496" s="412"/>
    </row>
    <row r="497" spans="1:5" s="437" customFormat="1" ht="17.25" customHeight="1" outlineLevel="1">
      <c r="A497" s="440"/>
      <c r="B497" s="413" t="s">
        <v>574</v>
      </c>
      <c r="C497" s="415"/>
      <c r="D497" s="416" t="s">
        <v>575</v>
      </c>
      <c r="E497" s="412"/>
    </row>
    <row r="498" spans="1:5" s="437" customFormat="1" ht="17.25" customHeight="1" outlineLevel="1">
      <c r="A498" s="440"/>
      <c r="B498" s="413" t="s">
        <v>576</v>
      </c>
      <c r="C498" s="415"/>
      <c r="D498" s="416" t="s">
        <v>577</v>
      </c>
      <c r="E498" s="412"/>
    </row>
    <row r="499" spans="1:5" s="437" customFormat="1" ht="17.25" customHeight="1" outlineLevel="1">
      <c r="A499" s="440"/>
      <c r="B499" s="413" t="s">
        <v>578</v>
      </c>
      <c r="C499" s="415"/>
      <c r="D499" s="416" t="s">
        <v>579</v>
      </c>
      <c r="E499" s="412"/>
    </row>
    <row r="500" spans="1:5" s="437" customFormat="1" ht="17.25" customHeight="1" outlineLevel="1">
      <c r="A500" s="424"/>
      <c r="B500" s="413" t="s">
        <v>717</v>
      </c>
      <c r="C500" s="415"/>
      <c r="D500" s="412">
        <v>25</v>
      </c>
      <c r="E500" s="412"/>
    </row>
    <row r="501" spans="1:5" s="437" customFormat="1" ht="17.25" customHeight="1" outlineLevel="1">
      <c r="A501" s="424"/>
      <c r="B501" s="411" t="s">
        <v>708</v>
      </c>
      <c r="C501" s="415" t="s">
        <v>784</v>
      </c>
      <c r="D501" s="434"/>
      <c r="E501" s="410"/>
    </row>
    <row r="502" spans="1:5" s="437" customFormat="1" ht="17.25" customHeight="1" outlineLevel="1">
      <c r="A502" s="440"/>
      <c r="B502" s="413" t="s">
        <v>710</v>
      </c>
      <c r="C502" s="410"/>
      <c r="D502" s="412">
        <v>0</v>
      </c>
      <c r="E502" s="412"/>
    </row>
    <row r="503" spans="1:5" s="437" customFormat="1" ht="17.25" customHeight="1" outlineLevel="1">
      <c r="A503" s="440"/>
      <c r="B503" s="413" t="s">
        <v>711</v>
      </c>
      <c r="C503" s="410"/>
      <c r="D503" s="412">
        <v>11</v>
      </c>
      <c r="E503" s="412"/>
    </row>
    <row r="504" spans="1:5" s="437" customFormat="1" ht="17.25" customHeight="1" outlineLevel="1">
      <c r="A504" s="440"/>
      <c r="B504" s="413" t="s">
        <v>712</v>
      </c>
      <c r="C504" s="410"/>
      <c r="D504" s="412">
        <v>0</v>
      </c>
      <c r="E504" s="412"/>
    </row>
    <row r="505" spans="1:5" s="437" customFormat="1" ht="17.25" customHeight="1" outlineLevel="1">
      <c r="A505" s="428"/>
      <c r="B505" s="435" t="s">
        <v>713</v>
      </c>
      <c r="C505" s="429"/>
      <c r="D505" s="432">
        <v>1</v>
      </c>
      <c r="E505" s="432"/>
    </row>
    <row r="506" spans="1:5" s="437" customFormat="1" ht="17.25" customHeight="1" outlineLevel="1">
      <c r="A506" s="424">
        <v>225</v>
      </c>
      <c r="B506" s="425" t="s">
        <v>785</v>
      </c>
      <c r="C506" s="436"/>
      <c r="D506" s="436"/>
      <c r="E506" s="436"/>
    </row>
    <row r="507" spans="1:5" s="437" customFormat="1" ht="17.25" customHeight="1" outlineLevel="1">
      <c r="A507" s="440"/>
      <c r="B507" s="624" t="s">
        <v>525</v>
      </c>
      <c r="C507" s="415" t="s">
        <v>786</v>
      </c>
      <c r="D507" s="412">
        <v>5</v>
      </c>
      <c r="E507" s="412"/>
    </row>
    <row r="508" spans="1:5" s="437" customFormat="1" ht="17.25" customHeight="1" outlineLevel="1">
      <c r="A508" s="440"/>
      <c r="B508" s="411" t="s">
        <v>697</v>
      </c>
      <c r="C508" s="415" t="s">
        <v>787</v>
      </c>
      <c r="D508" s="412"/>
      <c r="E508" s="412"/>
    </row>
    <row r="509" spans="1:5" s="437" customFormat="1" ht="17.25" customHeight="1" outlineLevel="1">
      <c r="A509" s="440"/>
      <c r="B509" s="413" t="s">
        <v>699</v>
      </c>
      <c r="C509" s="410"/>
      <c r="D509" s="418" t="s">
        <v>716</v>
      </c>
      <c r="E509" s="412"/>
    </row>
    <row r="510" spans="1:5" s="437" customFormat="1" ht="17.25" customHeight="1" outlineLevel="1">
      <c r="A510" s="440"/>
      <c r="B510" s="413" t="s">
        <v>701</v>
      </c>
      <c r="C510" s="410"/>
      <c r="D510" s="412">
        <v>5</v>
      </c>
      <c r="E510" s="412"/>
    </row>
    <row r="511" spans="1:5" s="437" customFormat="1" ht="17.25" customHeight="1" outlineLevel="1">
      <c r="A511" s="440">
        <v>225</v>
      </c>
      <c r="B511" s="413" t="s">
        <v>702</v>
      </c>
      <c r="C511" s="410"/>
      <c r="D511" s="412">
        <v>0</v>
      </c>
      <c r="E511" s="412"/>
    </row>
    <row r="512" spans="1:5" s="437" customFormat="1" ht="17.25" customHeight="1" outlineLevel="1">
      <c r="A512" s="440"/>
      <c r="B512" s="413" t="s">
        <v>703</v>
      </c>
      <c r="C512" s="410"/>
      <c r="D512" s="412">
        <v>0</v>
      </c>
      <c r="E512" s="412"/>
    </row>
    <row r="513" spans="1:5" s="437" customFormat="1" ht="17.25" customHeight="1" outlineLevel="1">
      <c r="A513" s="440"/>
      <c r="B513" s="413" t="s">
        <v>706</v>
      </c>
      <c r="C513" s="415"/>
      <c r="D513" s="416"/>
      <c r="E513" s="412"/>
    </row>
    <row r="514" spans="1:5" s="437" customFormat="1" ht="17.25" customHeight="1" outlineLevel="1">
      <c r="A514" s="440"/>
      <c r="B514" s="413" t="s">
        <v>574</v>
      </c>
      <c r="C514" s="415"/>
      <c r="D514" s="416" t="s">
        <v>575</v>
      </c>
      <c r="E514" s="412"/>
    </row>
    <row r="515" spans="1:5" s="437" customFormat="1" ht="17.25" customHeight="1" outlineLevel="1">
      <c r="A515" s="440"/>
      <c r="B515" s="413" t="s">
        <v>576</v>
      </c>
      <c r="C515" s="415"/>
      <c r="D515" s="416" t="s">
        <v>577</v>
      </c>
      <c r="E515" s="412"/>
    </row>
    <row r="516" spans="1:5" s="437" customFormat="1" ht="17.25" customHeight="1" outlineLevel="1">
      <c r="A516" s="440"/>
      <c r="B516" s="413" t="s">
        <v>578</v>
      </c>
      <c r="C516" s="415"/>
      <c r="D516" s="416" t="s">
        <v>579</v>
      </c>
      <c r="E516" s="412"/>
    </row>
    <row r="517" spans="1:5" s="437" customFormat="1" ht="17.25" customHeight="1" outlineLevel="1">
      <c r="A517" s="424"/>
      <c r="B517" s="413" t="s">
        <v>717</v>
      </c>
      <c r="C517" s="415"/>
      <c r="D517" s="412">
        <v>25</v>
      </c>
      <c r="E517" s="412"/>
    </row>
    <row r="518" spans="1:5" s="437" customFormat="1" ht="17.25" customHeight="1" outlineLevel="1">
      <c r="A518" s="424"/>
      <c r="B518" s="411" t="s">
        <v>708</v>
      </c>
      <c r="C518" s="415" t="s">
        <v>788</v>
      </c>
      <c r="D518" s="434"/>
      <c r="E518" s="410"/>
    </row>
    <row r="519" spans="1:5" s="437" customFormat="1" ht="17.25" customHeight="1" outlineLevel="1">
      <c r="A519" s="440"/>
      <c r="B519" s="413" t="s">
        <v>710</v>
      </c>
      <c r="C519" s="410"/>
      <c r="D519" s="412">
        <v>0</v>
      </c>
      <c r="E519" s="412"/>
    </row>
    <row r="520" spans="1:5" s="437" customFormat="1" ht="17.25" customHeight="1" outlineLevel="1">
      <c r="A520" s="440"/>
      <c r="B520" s="413" t="s">
        <v>711</v>
      </c>
      <c r="C520" s="410"/>
      <c r="D520" s="412">
        <v>11</v>
      </c>
      <c r="E520" s="412"/>
    </row>
    <row r="521" spans="1:5" s="437" customFormat="1" ht="17.25" customHeight="1" outlineLevel="1">
      <c r="A521" s="440"/>
      <c r="B521" s="413" t="s">
        <v>712</v>
      </c>
      <c r="C521" s="410"/>
      <c r="D521" s="412">
        <v>0</v>
      </c>
      <c r="E521" s="412"/>
    </row>
    <row r="522" spans="1:5" s="437" customFormat="1" ht="17.25" customHeight="1" outlineLevel="1">
      <c r="A522" s="428"/>
      <c r="B522" s="435" t="s">
        <v>713</v>
      </c>
      <c r="C522" s="429"/>
      <c r="D522" s="432">
        <v>1</v>
      </c>
      <c r="E522" s="432"/>
    </row>
    <row r="523" spans="1:5" s="437" customFormat="1" ht="17.25" customHeight="1" outlineLevel="1">
      <c r="A523" s="424">
        <v>226</v>
      </c>
      <c r="B523" s="425" t="s">
        <v>789</v>
      </c>
      <c r="C523" s="436"/>
      <c r="D523" s="436"/>
      <c r="E523" s="436"/>
    </row>
    <row r="524" spans="1:5" s="437" customFormat="1" ht="17.25" customHeight="1" outlineLevel="1">
      <c r="A524" s="440"/>
      <c r="B524" s="624" t="s">
        <v>525</v>
      </c>
      <c r="C524" s="415" t="s">
        <v>790</v>
      </c>
      <c r="D524" s="412">
        <v>5</v>
      </c>
      <c r="E524" s="412"/>
    </row>
    <row r="525" spans="1:5" s="437" customFormat="1" ht="17.25" customHeight="1" outlineLevel="1">
      <c r="A525" s="440"/>
      <c r="B525" s="411" t="s">
        <v>697</v>
      </c>
      <c r="C525" s="415" t="s">
        <v>791</v>
      </c>
      <c r="D525" s="412"/>
      <c r="E525" s="412"/>
    </row>
    <row r="526" spans="1:5" s="437" customFormat="1" ht="17.25" customHeight="1" outlineLevel="1">
      <c r="A526" s="440"/>
      <c r="B526" s="413" t="s">
        <v>699</v>
      </c>
      <c r="C526" s="410"/>
      <c r="D526" s="418" t="s">
        <v>716</v>
      </c>
      <c r="E526" s="412"/>
    </row>
    <row r="527" spans="1:5" s="437" customFormat="1" ht="17.25" customHeight="1" outlineLevel="1">
      <c r="A527" s="440"/>
      <c r="B527" s="413" t="s">
        <v>701</v>
      </c>
      <c r="C527" s="410"/>
      <c r="D527" s="412">
        <v>5</v>
      </c>
      <c r="E527" s="412"/>
    </row>
    <row r="528" spans="1:5" s="437" customFormat="1" ht="17.25" customHeight="1" outlineLevel="1">
      <c r="A528" s="440"/>
      <c r="B528" s="413" t="s">
        <v>702</v>
      </c>
      <c r="C528" s="410"/>
      <c r="D528" s="412">
        <v>0</v>
      </c>
      <c r="E528" s="412"/>
    </row>
    <row r="529" spans="1:5" s="437" customFormat="1" ht="17.25" customHeight="1" outlineLevel="1">
      <c r="A529" s="440"/>
      <c r="B529" s="413" t="s">
        <v>703</v>
      </c>
      <c r="C529" s="410"/>
      <c r="D529" s="412">
        <v>0</v>
      </c>
      <c r="E529" s="412"/>
    </row>
    <row r="530" spans="1:5" s="437" customFormat="1" ht="17.25" customHeight="1" outlineLevel="1">
      <c r="A530" s="440"/>
      <c r="B530" s="413" t="s">
        <v>706</v>
      </c>
      <c r="C530" s="415"/>
      <c r="D530" s="416"/>
      <c r="E530" s="412"/>
    </row>
    <row r="531" spans="1:5" s="437" customFormat="1" ht="17.25" customHeight="1" outlineLevel="1">
      <c r="A531" s="440"/>
      <c r="B531" s="413" t="s">
        <v>574</v>
      </c>
      <c r="C531" s="415"/>
      <c r="D531" s="416" t="s">
        <v>575</v>
      </c>
      <c r="E531" s="412"/>
    </row>
    <row r="532" spans="1:5" s="437" customFormat="1" ht="17.25" customHeight="1" outlineLevel="1">
      <c r="A532" s="440"/>
      <c r="B532" s="413" t="s">
        <v>576</v>
      </c>
      <c r="C532" s="415"/>
      <c r="D532" s="416" t="s">
        <v>577</v>
      </c>
      <c r="E532" s="412"/>
    </row>
    <row r="533" spans="1:5" s="437" customFormat="1" ht="17.25" customHeight="1" outlineLevel="1">
      <c r="A533" s="440"/>
      <c r="B533" s="413" t="s">
        <v>578</v>
      </c>
      <c r="C533" s="415"/>
      <c r="D533" s="416" t="s">
        <v>579</v>
      </c>
      <c r="E533" s="412"/>
    </row>
    <row r="534" spans="1:5" s="437" customFormat="1" ht="17.25" customHeight="1" outlineLevel="1">
      <c r="A534" s="424"/>
      <c r="B534" s="413" t="s">
        <v>717</v>
      </c>
      <c r="C534" s="415"/>
      <c r="D534" s="412">
        <v>25</v>
      </c>
      <c r="E534" s="412"/>
    </row>
    <row r="535" spans="1:5" s="437" customFormat="1" ht="17.25" customHeight="1" outlineLevel="1">
      <c r="A535" s="424"/>
      <c r="B535" s="411" t="s">
        <v>708</v>
      </c>
      <c r="C535" s="415" t="s">
        <v>792</v>
      </c>
      <c r="D535" s="434"/>
      <c r="E535" s="410"/>
    </row>
    <row r="536" spans="1:5" s="437" customFormat="1" ht="17.25" customHeight="1" outlineLevel="1">
      <c r="A536" s="440"/>
      <c r="B536" s="413" t="s">
        <v>710</v>
      </c>
      <c r="C536" s="410"/>
      <c r="D536" s="412">
        <v>0</v>
      </c>
      <c r="E536" s="412"/>
    </row>
    <row r="537" spans="1:5" s="437" customFormat="1" ht="17.25" customHeight="1" outlineLevel="1">
      <c r="A537" s="440"/>
      <c r="B537" s="413" t="s">
        <v>711</v>
      </c>
      <c r="C537" s="410"/>
      <c r="D537" s="412">
        <v>11</v>
      </c>
      <c r="E537" s="412"/>
    </row>
    <row r="538" spans="1:5" s="437" customFormat="1" ht="17.25" customHeight="1" outlineLevel="1">
      <c r="A538" s="440"/>
      <c r="B538" s="413" t="s">
        <v>712</v>
      </c>
      <c r="C538" s="410"/>
      <c r="D538" s="412">
        <v>0</v>
      </c>
      <c r="E538" s="412"/>
    </row>
    <row r="539" spans="1:5" s="437" customFormat="1" ht="17.25" customHeight="1" outlineLevel="1">
      <c r="A539" s="444"/>
      <c r="B539" s="413" t="s">
        <v>713</v>
      </c>
      <c r="C539" s="410"/>
      <c r="D539" s="412">
        <v>1</v>
      </c>
      <c r="E539" s="412"/>
    </row>
    <row r="540" spans="1:5" s="437" customFormat="1" ht="5.25" customHeight="1" outlineLevel="1">
      <c r="A540" s="428"/>
      <c r="B540" s="435"/>
      <c r="C540" s="429"/>
      <c r="D540" s="432"/>
      <c r="E540" s="432"/>
    </row>
    <row r="541" spans="1:5" s="437" customFormat="1" ht="17.25" customHeight="1" outlineLevel="1">
      <c r="A541" s="424">
        <v>227</v>
      </c>
      <c r="B541" s="425" t="s">
        <v>793</v>
      </c>
      <c r="C541" s="436"/>
      <c r="D541" s="436"/>
      <c r="E541" s="436"/>
    </row>
    <row r="542" spans="1:5" s="437" customFormat="1" ht="17.25" customHeight="1" outlineLevel="1">
      <c r="A542" s="440"/>
      <c r="B542" s="624" t="s">
        <v>525</v>
      </c>
      <c r="C542" s="415" t="s">
        <v>794</v>
      </c>
      <c r="D542" s="412">
        <v>5</v>
      </c>
      <c r="E542" s="412"/>
    </row>
    <row r="543" spans="1:5" s="437" customFormat="1" ht="17.25" customHeight="1" outlineLevel="1">
      <c r="A543" s="440"/>
      <c r="B543" s="411" t="s">
        <v>697</v>
      </c>
      <c r="C543" s="415" t="s">
        <v>795</v>
      </c>
      <c r="D543" s="412"/>
      <c r="E543" s="412"/>
    </row>
    <row r="544" spans="1:5" s="437" customFormat="1" ht="17.25" customHeight="1" outlineLevel="1">
      <c r="A544" s="440"/>
      <c r="B544" s="413" t="s">
        <v>699</v>
      </c>
      <c r="C544" s="410"/>
      <c r="D544" s="418" t="s">
        <v>716</v>
      </c>
      <c r="E544" s="412"/>
    </row>
    <row r="545" spans="1:5" s="437" customFormat="1" ht="17.25" customHeight="1" outlineLevel="1">
      <c r="A545" s="440"/>
      <c r="B545" s="413" t="s">
        <v>701</v>
      </c>
      <c r="C545" s="410"/>
      <c r="D545" s="412">
        <v>5</v>
      </c>
      <c r="E545" s="412"/>
    </row>
    <row r="546" spans="1:5" s="437" customFormat="1" ht="17.25" customHeight="1" outlineLevel="1">
      <c r="A546" s="440"/>
      <c r="B546" s="413" t="s">
        <v>702</v>
      </c>
      <c r="C546" s="410"/>
      <c r="D546" s="412">
        <v>0</v>
      </c>
      <c r="E546" s="412"/>
    </row>
    <row r="547" spans="1:5" s="437" customFormat="1" ht="17.25" customHeight="1" outlineLevel="1">
      <c r="A547" s="440"/>
      <c r="B547" s="413" t="s">
        <v>703</v>
      </c>
      <c r="C547" s="410"/>
      <c r="D547" s="412">
        <v>0</v>
      </c>
      <c r="E547" s="412"/>
    </row>
    <row r="548" spans="1:5" s="437" customFormat="1" ht="17.25" customHeight="1" outlineLevel="1">
      <c r="A548" s="440"/>
      <c r="B548" s="413" t="s">
        <v>706</v>
      </c>
      <c r="C548" s="415"/>
      <c r="D548" s="416"/>
      <c r="E548" s="412"/>
    </row>
    <row r="549" spans="1:5" s="437" customFormat="1" ht="17.25" customHeight="1" outlineLevel="1">
      <c r="A549" s="440"/>
      <c r="B549" s="413" t="s">
        <v>574</v>
      </c>
      <c r="C549" s="415"/>
      <c r="D549" s="416" t="s">
        <v>575</v>
      </c>
      <c r="E549" s="412"/>
    </row>
    <row r="550" spans="1:5" s="437" customFormat="1" ht="17.25" customHeight="1" outlineLevel="1">
      <c r="A550" s="440"/>
      <c r="B550" s="413" t="s">
        <v>576</v>
      </c>
      <c r="C550" s="415"/>
      <c r="D550" s="416" t="s">
        <v>577</v>
      </c>
      <c r="E550" s="412"/>
    </row>
    <row r="551" spans="1:5" s="437" customFormat="1" ht="17.25" customHeight="1" outlineLevel="1">
      <c r="A551" s="440"/>
      <c r="B551" s="413" t="s">
        <v>578</v>
      </c>
      <c r="C551" s="415"/>
      <c r="D551" s="416" t="s">
        <v>579</v>
      </c>
      <c r="E551" s="412"/>
    </row>
    <row r="552" spans="1:5" s="437" customFormat="1" ht="17.25" customHeight="1" outlineLevel="1">
      <c r="A552" s="424"/>
      <c r="B552" s="413" t="s">
        <v>717</v>
      </c>
      <c r="C552" s="415"/>
      <c r="D552" s="412">
        <v>25</v>
      </c>
      <c r="E552" s="412"/>
    </row>
    <row r="553" spans="1:5" s="437" customFormat="1" ht="17.25" customHeight="1" outlineLevel="1">
      <c r="A553" s="424"/>
      <c r="B553" s="411" t="s">
        <v>708</v>
      </c>
      <c r="C553" s="415" t="s">
        <v>796</v>
      </c>
      <c r="D553" s="434"/>
      <c r="E553" s="410"/>
    </row>
    <row r="554" spans="1:5" s="437" customFormat="1" ht="17.25" customHeight="1" outlineLevel="1">
      <c r="A554" s="440"/>
      <c r="B554" s="413" t="s">
        <v>710</v>
      </c>
      <c r="C554" s="410"/>
      <c r="D554" s="412">
        <v>0</v>
      </c>
      <c r="E554" s="412"/>
    </row>
    <row r="555" spans="1:5" s="437" customFormat="1" ht="17.25" customHeight="1" outlineLevel="1">
      <c r="A555" s="440"/>
      <c r="B555" s="413" t="s">
        <v>711</v>
      </c>
      <c r="C555" s="410"/>
      <c r="D555" s="412">
        <v>11</v>
      </c>
      <c r="E555" s="412"/>
    </row>
    <row r="556" spans="1:5" s="437" customFormat="1" ht="17.25" customHeight="1" outlineLevel="1">
      <c r="A556" s="440"/>
      <c r="B556" s="413" t="s">
        <v>712</v>
      </c>
      <c r="C556" s="410"/>
      <c r="D556" s="412">
        <v>0</v>
      </c>
      <c r="E556" s="412"/>
    </row>
    <row r="557" spans="1:5" s="437" customFormat="1" ht="17.25" customHeight="1" outlineLevel="1">
      <c r="A557" s="444"/>
      <c r="B557" s="413" t="s">
        <v>713</v>
      </c>
      <c r="C557" s="410"/>
      <c r="D557" s="412">
        <v>1</v>
      </c>
      <c r="E557" s="412"/>
    </row>
    <row r="558" spans="1:5" s="437" customFormat="1" ht="3" customHeight="1" outlineLevel="1">
      <c r="A558" s="428"/>
      <c r="B558" s="435"/>
      <c r="C558" s="429"/>
      <c r="D558" s="432"/>
      <c r="E558" s="432"/>
    </row>
    <row r="559" spans="1:5" s="437" customFormat="1" ht="17.25" customHeight="1" outlineLevel="1">
      <c r="A559" s="424">
        <v>240</v>
      </c>
      <c r="B559" s="425" t="s">
        <v>797</v>
      </c>
      <c r="C559" s="436"/>
      <c r="D559" s="436"/>
      <c r="E559" s="436"/>
    </row>
    <row r="560" spans="1:5" s="437" customFormat="1" ht="17.25" customHeight="1" outlineLevel="1">
      <c r="A560" s="440"/>
      <c r="B560" s="624" t="s">
        <v>525</v>
      </c>
      <c r="C560" s="415" t="s">
        <v>798</v>
      </c>
      <c r="D560" s="412">
        <v>60</v>
      </c>
      <c r="E560" s="412"/>
    </row>
    <row r="561" spans="1:5" s="437" customFormat="1" ht="17.25" customHeight="1" outlineLevel="1">
      <c r="A561" s="440"/>
      <c r="B561" s="411" t="s">
        <v>697</v>
      </c>
      <c r="C561" s="415" t="s">
        <v>799</v>
      </c>
      <c r="D561" s="412"/>
      <c r="E561" s="412"/>
    </row>
    <row r="562" spans="1:5" s="437" customFormat="1" ht="17.25" customHeight="1" outlineLevel="1">
      <c r="A562" s="440"/>
      <c r="B562" s="413" t="s">
        <v>699</v>
      </c>
      <c r="C562" s="410"/>
      <c r="D562" s="418" t="s">
        <v>716</v>
      </c>
      <c r="E562" s="412"/>
    </row>
    <row r="563" spans="1:5" s="437" customFormat="1" ht="17.25" customHeight="1" outlineLevel="1">
      <c r="A563" s="440"/>
      <c r="B563" s="619" t="s">
        <v>516</v>
      </c>
      <c r="C563" s="410"/>
      <c r="D563" s="621">
        <v>30</v>
      </c>
      <c r="E563" s="412"/>
    </row>
    <row r="564" spans="1:5" s="437" customFormat="1" ht="17.25" customHeight="1" outlineLevel="1">
      <c r="A564" s="440"/>
      <c r="B564" s="413" t="s">
        <v>702</v>
      </c>
      <c r="C564" s="410"/>
      <c r="D564" s="412">
        <v>0</v>
      </c>
      <c r="E564" s="412"/>
    </row>
    <row r="565" spans="1:5" s="437" customFormat="1" ht="17.25" customHeight="1" outlineLevel="1">
      <c r="A565" s="440"/>
      <c r="B565" s="413" t="s">
        <v>703</v>
      </c>
      <c r="C565" s="410"/>
      <c r="D565" s="412">
        <v>0</v>
      </c>
      <c r="E565" s="412"/>
    </row>
    <row r="566" spans="1:5" s="437" customFormat="1" ht="17.25" customHeight="1" outlineLevel="1">
      <c r="A566" s="440"/>
      <c r="B566" s="413" t="s">
        <v>704</v>
      </c>
      <c r="C566" s="410"/>
      <c r="D566" s="438" t="s">
        <v>1242</v>
      </c>
      <c r="E566" s="412"/>
    </row>
    <row r="567" spans="1:5" s="437" customFormat="1" ht="17.25" customHeight="1" outlineLevel="1">
      <c r="A567" s="440"/>
      <c r="B567" s="413"/>
      <c r="C567" s="410"/>
      <c r="D567" s="439" t="s">
        <v>705</v>
      </c>
      <c r="E567" s="412"/>
    </row>
    <row r="568" spans="1:5" s="437" customFormat="1" ht="17.25" customHeight="1" outlineLevel="1">
      <c r="A568" s="440"/>
      <c r="B568" s="413" t="s">
        <v>800</v>
      </c>
      <c r="C568" s="410"/>
      <c r="D568" s="412">
        <v>0</v>
      </c>
      <c r="E568" s="412"/>
    </row>
    <row r="569" spans="1:5" s="437" customFormat="1" ht="17.25" customHeight="1" outlineLevel="1">
      <c r="A569" s="440"/>
      <c r="B569" s="413" t="s">
        <v>801</v>
      </c>
      <c r="C569" s="410"/>
      <c r="D569" s="412">
        <v>11</v>
      </c>
      <c r="E569" s="412"/>
    </row>
    <row r="570" spans="1:5" s="437" customFormat="1" ht="17.25" customHeight="1" outlineLevel="1">
      <c r="A570" s="440"/>
      <c r="B570" s="413" t="s">
        <v>802</v>
      </c>
      <c r="C570" s="410"/>
      <c r="D570" s="412">
        <v>1</v>
      </c>
      <c r="E570" s="412"/>
    </row>
    <row r="571" spans="1:5" s="437" customFormat="1" ht="17.25" customHeight="1" outlineLevel="1">
      <c r="A571" s="440"/>
      <c r="B571" s="413" t="s">
        <v>803</v>
      </c>
      <c r="C571" s="415"/>
      <c r="D571" s="412">
        <v>0</v>
      </c>
      <c r="E571" s="412"/>
    </row>
    <row r="572" spans="1:5" s="437" customFormat="1" ht="17.25" customHeight="1" outlineLevel="1">
      <c r="A572" s="440"/>
      <c r="B572" s="413" t="s">
        <v>574</v>
      </c>
      <c r="C572" s="415"/>
      <c r="D572" s="416" t="s">
        <v>575</v>
      </c>
      <c r="E572" s="412"/>
    </row>
    <row r="573" spans="1:5" s="437" customFormat="1" ht="17.25" customHeight="1" outlineLevel="1">
      <c r="A573" s="440"/>
      <c r="B573" s="413" t="s">
        <v>576</v>
      </c>
      <c r="C573" s="415"/>
      <c r="D573" s="416" t="s">
        <v>577</v>
      </c>
      <c r="E573" s="412"/>
    </row>
    <row r="574" spans="1:5" s="437" customFormat="1" ht="17.25" customHeight="1" outlineLevel="1">
      <c r="A574" s="440"/>
      <c r="B574" s="413" t="s">
        <v>578</v>
      </c>
      <c r="C574" s="415"/>
      <c r="D574" s="416" t="s">
        <v>579</v>
      </c>
      <c r="E574" s="412"/>
    </row>
    <row r="575" spans="1:5" s="437" customFormat="1" ht="17.25" customHeight="1" outlineLevel="1">
      <c r="A575" s="443"/>
      <c r="B575" s="435" t="s">
        <v>717</v>
      </c>
      <c r="C575" s="431"/>
      <c r="D575" s="432">
        <v>75</v>
      </c>
      <c r="E575" s="432"/>
    </row>
    <row r="576" spans="1:5" s="437" customFormat="1" ht="17.25" customHeight="1" outlineLevel="1">
      <c r="A576" s="424">
        <v>250</v>
      </c>
      <c r="B576" s="425" t="s">
        <v>804</v>
      </c>
      <c r="C576" s="436"/>
      <c r="D576" s="436"/>
      <c r="E576" s="436"/>
    </row>
    <row r="577" spans="1:5" s="437" customFormat="1" ht="17.25" customHeight="1" outlineLevel="1">
      <c r="A577" s="440"/>
      <c r="B577" s="624" t="s">
        <v>525</v>
      </c>
      <c r="C577" s="415" t="s">
        <v>805</v>
      </c>
      <c r="D577" s="412">
        <v>60</v>
      </c>
      <c r="E577" s="412"/>
    </row>
    <row r="578" spans="1:5" s="437" customFormat="1" ht="17.25" customHeight="1" outlineLevel="1">
      <c r="A578" s="440"/>
      <c r="B578" s="411" t="s">
        <v>697</v>
      </c>
      <c r="C578" s="415" t="s">
        <v>806</v>
      </c>
      <c r="D578" s="412"/>
      <c r="E578" s="412"/>
    </row>
    <row r="579" spans="1:5" s="437" customFormat="1" ht="17.25" customHeight="1" outlineLevel="1">
      <c r="A579" s="440"/>
      <c r="B579" s="413" t="s">
        <v>699</v>
      </c>
      <c r="C579" s="410"/>
      <c r="D579" s="418" t="s">
        <v>716</v>
      </c>
      <c r="E579" s="412"/>
    </row>
    <row r="580" spans="1:5" s="437" customFormat="1" ht="17.25" customHeight="1" outlineLevel="1">
      <c r="A580" s="440"/>
      <c r="B580" s="619" t="s">
        <v>516</v>
      </c>
      <c r="C580" s="410"/>
      <c r="D580" s="621">
        <v>30</v>
      </c>
      <c r="E580" s="412"/>
    </row>
    <row r="581" spans="1:5" s="437" customFormat="1" ht="17.25" customHeight="1" outlineLevel="1">
      <c r="A581" s="440"/>
      <c r="B581" s="413" t="s">
        <v>702</v>
      </c>
      <c r="C581" s="410"/>
      <c r="D581" s="412">
        <v>0</v>
      </c>
      <c r="E581" s="412"/>
    </row>
    <row r="582" spans="1:5" s="437" customFormat="1" ht="17.25" customHeight="1" outlineLevel="1">
      <c r="A582" s="440"/>
      <c r="B582" s="413" t="s">
        <v>703</v>
      </c>
      <c r="C582" s="410"/>
      <c r="D582" s="412">
        <v>0</v>
      </c>
      <c r="E582" s="412"/>
    </row>
    <row r="583" spans="1:5" s="437" customFormat="1" ht="17.25" customHeight="1" outlineLevel="1">
      <c r="A583" s="440"/>
      <c r="B583" s="413" t="s">
        <v>704</v>
      </c>
      <c r="C583" s="410"/>
      <c r="D583" s="438" t="s">
        <v>1242</v>
      </c>
      <c r="E583" s="412"/>
    </row>
    <row r="584" spans="1:5" s="437" customFormat="1" ht="17.25" customHeight="1" outlineLevel="1">
      <c r="A584" s="440"/>
      <c r="B584" s="413"/>
      <c r="C584" s="410"/>
      <c r="D584" s="439" t="s">
        <v>705</v>
      </c>
      <c r="E584" s="412"/>
    </row>
    <row r="585" spans="1:5" s="437" customFormat="1" ht="17.25" customHeight="1" outlineLevel="1">
      <c r="A585" s="440"/>
      <c r="B585" s="413" t="s">
        <v>706</v>
      </c>
      <c r="C585" s="415"/>
      <c r="D585" s="416"/>
      <c r="E585" s="412"/>
    </row>
    <row r="586" spans="1:5" s="437" customFormat="1" ht="17.25" customHeight="1" outlineLevel="1">
      <c r="A586" s="440"/>
      <c r="B586" s="413" t="s">
        <v>574</v>
      </c>
      <c r="C586" s="415"/>
      <c r="D586" s="416" t="s">
        <v>575</v>
      </c>
      <c r="E586" s="412"/>
    </row>
    <row r="587" spans="1:5" s="437" customFormat="1" ht="17.25" customHeight="1" outlineLevel="1">
      <c r="A587" s="440"/>
      <c r="B587" s="413" t="s">
        <v>576</v>
      </c>
      <c r="C587" s="415"/>
      <c r="D587" s="416" t="s">
        <v>577</v>
      </c>
      <c r="E587" s="412"/>
    </row>
    <row r="588" spans="1:5" s="437" customFormat="1" ht="17.25" customHeight="1" outlineLevel="1">
      <c r="A588" s="440"/>
      <c r="B588" s="413" t="s">
        <v>578</v>
      </c>
      <c r="C588" s="415"/>
      <c r="D588" s="416" t="s">
        <v>579</v>
      </c>
      <c r="E588" s="412"/>
    </row>
    <row r="589" spans="1:5" s="437" customFormat="1" ht="17.25" customHeight="1" outlineLevel="1">
      <c r="A589" s="424"/>
      <c r="B589" s="413" t="s">
        <v>717</v>
      </c>
      <c r="C589" s="415"/>
      <c r="D589" s="412">
        <v>75</v>
      </c>
      <c r="E589" s="412"/>
    </row>
    <row r="590" spans="1:5" s="437" customFormat="1" ht="17.25" customHeight="1" outlineLevel="1">
      <c r="A590" s="440"/>
      <c r="B590" s="411" t="s">
        <v>708</v>
      </c>
      <c r="C590" s="415" t="s">
        <v>807</v>
      </c>
      <c r="D590" s="434"/>
      <c r="E590" s="410"/>
    </row>
    <row r="591" spans="1:5" s="437" customFormat="1" ht="17.25" customHeight="1" outlineLevel="1">
      <c r="A591" s="440"/>
      <c r="B591" s="413" t="s">
        <v>710</v>
      </c>
      <c r="C591" s="410"/>
      <c r="D591" s="412">
        <v>0</v>
      </c>
      <c r="E591" s="412"/>
    </row>
    <row r="592" spans="1:5" s="437" customFormat="1" ht="17.25" customHeight="1" outlineLevel="1">
      <c r="A592" s="440"/>
      <c r="B592" s="413" t="s">
        <v>711</v>
      </c>
      <c r="C592" s="410"/>
      <c r="D592" s="412">
        <v>11</v>
      </c>
      <c r="E592" s="412"/>
    </row>
    <row r="593" spans="1:5" s="437" customFormat="1" ht="17.25" customHeight="1" outlineLevel="1">
      <c r="A593" s="440"/>
      <c r="B593" s="413" t="s">
        <v>712</v>
      </c>
      <c r="C593" s="410"/>
      <c r="D593" s="412">
        <v>0</v>
      </c>
      <c r="E593" s="412"/>
    </row>
    <row r="594" spans="1:5" s="437" customFormat="1" ht="17.25" customHeight="1" outlineLevel="1">
      <c r="A594" s="428"/>
      <c r="B594" s="435" t="s">
        <v>713</v>
      </c>
      <c r="C594" s="429"/>
      <c r="D594" s="432">
        <v>1</v>
      </c>
      <c r="E594" s="432"/>
    </row>
    <row r="595" spans="1:5" s="437" customFormat="1" ht="17.25" customHeight="1" outlineLevel="1">
      <c r="A595" s="424">
        <v>260</v>
      </c>
      <c r="B595" s="425" t="s">
        <v>808</v>
      </c>
      <c r="C595" s="436"/>
      <c r="D595" s="436"/>
      <c r="E595" s="436"/>
    </row>
    <row r="596" spans="1:5" s="437" customFormat="1" ht="17.25" customHeight="1" outlineLevel="1">
      <c r="A596" s="440"/>
      <c r="B596" s="624" t="s">
        <v>525</v>
      </c>
      <c r="C596" s="415" t="s">
        <v>809</v>
      </c>
      <c r="D596" s="412">
        <v>53</v>
      </c>
      <c r="E596" s="412"/>
    </row>
    <row r="597" spans="1:5" s="437" customFormat="1" ht="17.25" customHeight="1" outlineLevel="1">
      <c r="A597" s="440"/>
      <c r="B597" s="619" t="s">
        <v>526</v>
      </c>
      <c r="C597" s="410"/>
      <c r="D597" s="418" t="s">
        <v>716</v>
      </c>
      <c r="E597" s="412"/>
    </row>
    <row r="598" spans="1:5" s="437" customFormat="1" ht="17.25" customHeight="1" outlineLevel="1">
      <c r="A598" s="440"/>
      <c r="B598" s="411" t="s">
        <v>810</v>
      </c>
      <c r="C598" s="415" t="s">
        <v>811</v>
      </c>
      <c r="D598" s="412"/>
      <c r="E598" s="412"/>
    </row>
    <row r="599" spans="1:5" s="437" customFormat="1" ht="17.25" customHeight="1" outlineLevel="1">
      <c r="A599" s="440"/>
      <c r="B599" s="413" t="s">
        <v>812</v>
      </c>
      <c r="C599" s="410"/>
      <c r="D599" s="412">
        <v>0</v>
      </c>
      <c r="E599" s="412"/>
    </row>
    <row r="600" spans="1:5" s="437" customFormat="1" ht="17.25" customHeight="1" outlineLevel="1">
      <c r="A600" s="440"/>
      <c r="B600" s="413" t="s">
        <v>813</v>
      </c>
      <c r="C600" s="410"/>
      <c r="D600" s="418" t="s">
        <v>814</v>
      </c>
      <c r="E600" s="412"/>
    </row>
    <row r="601" spans="1:5" s="437" customFormat="1" ht="17.25" customHeight="1" outlineLevel="1">
      <c r="A601" s="440"/>
      <c r="B601" s="411" t="s">
        <v>708</v>
      </c>
      <c r="C601" s="415" t="s">
        <v>815</v>
      </c>
      <c r="D601" s="434"/>
      <c r="E601" s="410"/>
    </row>
    <row r="602" spans="1:5" s="437" customFormat="1" ht="17.25" customHeight="1" outlineLevel="1">
      <c r="A602" s="440"/>
      <c r="B602" s="413" t="s">
        <v>816</v>
      </c>
      <c r="C602" s="410"/>
      <c r="D602" s="412">
        <v>0</v>
      </c>
      <c r="E602" s="412"/>
    </row>
    <row r="603" spans="1:5" s="437" customFormat="1" ht="17.25" customHeight="1" outlineLevel="1">
      <c r="A603" s="440"/>
      <c r="B603" s="413" t="s">
        <v>817</v>
      </c>
      <c r="C603" s="410"/>
      <c r="D603" s="412">
        <v>11</v>
      </c>
      <c r="E603" s="412"/>
    </row>
    <row r="604" spans="1:5" ht="15.75" customHeight="1" outlineLevel="1">
      <c r="A604" s="410"/>
      <c r="B604" s="413" t="s">
        <v>818</v>
      </c>
      <c r="C604" s="410"/>
      <c r="D604" s="438">
        <v>1</v>
      </c>
      <c r="E604" s="412"/>
    </row>
    <row r="605" spans="1:5" ht="4.5" customHeight="1" outlineLevel="1">
      <c r="A605" s="429"/>
      <c r="B605" s="435"/>
      <c r="C605" s="429"/>
      <c r="D605" s="445"/>
      <c r="E605" s="432"/>
    </row>
    <row r="606" spans="1:5" s="437" customFormat="1" ht="17.25" customHeight="1" outlineLevel="1">
      <c r="A606" s="424">
        <v>270</v>
      </c>
      <c r="B606" s="425" t="s">
        <v>819</v>
      </c>
      <c r="C606" s="436"/>
      <c r="D606" s="436"/>
      <c r="E606" s="436"/>
    </row>
    <row r="607" spans="1:5" s="437" customFormat="1" ht="17.25" customHeight="1" outlineLevel="1">
      <c r="A607" s="440"/>
      <c r="B607" s="624" t="s">
        <v>525</v>
      </c>
      <c r="C607" s="415" t="s">
        <v>820</v>
      </c>
      <c r="D607" s="621">
        <v>60</v>
      </c>
      <c r="E607" s="412"/>
    </row>
    <row r="608" spans="1:5" s="437" customFormat="1" ht="17.25" customHeight="1" outlineLevel="1">
      <c r="A608" s="440"/>
      <c r="B608" s="411" t="s">
        <v>821</v>
      </c>
      <c r="C608" s="415" t="s">
        <v>822</v>
      </c>
      <c r="D608" s="412"/>
      <c r="E608" s="412"/>
    </row>
    <row r="609" spans="1:5" s="437" customFormat="1" ht="17.25" customHeight="1" outlineLevel="1">
      <c r="A609" s="440"/>
      <c r="B609" s="413" t="s">
        <v>823</v>
      </c>
      <c r="C609" s="410"/>
      <c r="D609" s="418" t="s">
        <v>716</v>
      </c>
      <c r="E609" s="412"/>
    </row>
    <row r="610" spans="1:5" s="437" customFormat="1" ht="17.25" customHeight="1" outlineLevel="1">
      <c r="A610" s="440"/>
      <c r="B610" s="619" t="s">
        <v>516</v>
      </c>
      <c r="C610" s="410"/>
      <c r="D610" s="621">
        <v>30</v>
      </c>
      <c r="E610" s="412"/>
    </row>
    <row r="611" spans="1:5" s="437" customFormat="1" ht="17.25" customHeight="1" outlineLevel="1">
      <c r="A611" s="440"/>
      <c r="B611" s="413" t="s">
        <v>824</v>
      </c>
      <c r="C611" s="410"/>
      <c r="D611" s="412">
        <v>0</v>
      </c>
      <c r="E611" s="412"/>
    </row>
    <row r="612" spans="1:5" s="437" customFormat="1" ht="17.25" customHeight="1" outlineLevel="1">
      <c r="A612" s="440"/>
      <c r="B612" s="413" t="s">
        <v>703</v>
      </c>
      <c r="C612" s="410"/>
      <c r="D612" s="412">
        <v>0</v>
      </c>
      <c r="E612" s="412"/>
    </row>
    <row r="613" spans="1:5" s="437" customFormat="1" ht="17.25" customHeight="1" outlineLevel="1">
      <c r="A613" s="440"/>
      <c r="B613" s="413" t="s">
        <v>704</v>
      </c>
      <c r="C613" s="410"/>
      <c r="D613" s="438" t="s">
        <v>1242</v>
      </c>
      <c r="E613" s="412"/>
    </row>
    <row r="614" spans="1:5" s="437" customFormat="1" ht="17.25" customHeight="1" outlineLevel="1">
      <c r="A614" s="440"/>
      <c r="B614" s="413"/>
      <c r="C614" s="410"/>
      <c r="D614" s="439" t="s">
        <v>705</v>
      </c>
      <c r="E614" s="412"/>
    </row>
    <row r="615" spans="1:5" s="437" customFormat="1" outlineLevel="1">
      <c r="A615" s="440"/>
      <c r="B615" s="413" t="s">
        <v>706</v>
      </c>
      <c r="C615" s="415"/>
      <c r="D615" s="416"/>
      <c r="E615" s="412"/>
    </row>
    <row r="616" spans="1:5" s="437" customFormat="1" ht="17.25" customHeight="1" outlineLevel="1">
      <c r="A616" s="440"/>
      <c r="B616" s="413" t="s">
        <v>574</v>
      </c>
      <c r="C616" s="415"/>
      <c r="D616" s="416" t="s">
        <v>575</v>
      </c>
      <c r="E616" s="412"/>
    </row>
    <row r="617" spans="1:5" s="437" customFormat="1" ht="17.25" customHeight="1" outlineLevel="1">
      <c r="A617" s="440"/>
      <c r="B617" s="413" t="s">
        <v>576</v>
      </c>
      <c r="C617" s="415"/>
      <c r="D617" s="416" t="s">
        <v>577</v>
      </c>
      <c r="E617" s="412"/>
    </row>
    <row r="618" spans="1:5" s="437" customFormat="1" ht="17.25" customHeight="1" outlineLevel="1">
      <c r="A618" s="440"/>
      <c r="B618" s="413" t="s">
        <v>578</v>
      </c>
      <c r="C618" s="415"/>
      <c r="D618" s="416" t="s">
        <v>579</v>
      </c>
      <c r="E618" s="412"/>
    </row>
    <row r="619" spans="1:5" s="437" customFormat="1" ht="17.25" customHeight="1" outlineLevel="1">
      <c r="A619" s="440"/>
      <c r="B619" s="413" t="s">
        <v>825</v>
      </c>
      <c r="C619" s="415"/>
      <c r="D619" s="412">
        <v>75</v>
      </c>
      <c r="E619" s="412"/>
    </row>
    <row r="620" spans="1:5" s="437" customFormat="1" ht="17.25" customHeight="1" outlineLevel="1">
      <c r="A620" s="440"/>
      <c r="B620" s="411" t="s">
        <v>826</v>
      </c>
      <c r="C620" s="415" t="s">
        <v>827</v>
      </c>
      <c r="D620" s="434"/>
      <c r="E620" s="410"/>
    </row>
    <row r="621" spans="1:5" s="437" customFormat="1" ht="17.25" customHeight="1" outlineLevel="1">
      <c r="A621" s="440"/>
      <c r="B621" s="413" t="s">
        <v>828</v>
      </c>
      <c r="C621" s="410"/>
      <c r="D621" s="412">
        <v>0</v>
      </c>
      <c r="E621" s="412"/>
    </row>
    <row r="622" spans="1:5" s="437" customFormat="1" ht="17.25" customHeight="1" outlineLevel="1">
      <c r="A622" s="440"/>
      <c r="B622" s="413" t="s">
        <v>829</v>
      </c>
      <c r="C622" s="410"/>
      <c r="D622" s="412">
        <v>10</v>
      </c>
      <c r="E622" s="412"/>
    </row>
    <row r="623" spans="1:5" ht="15.75" customHeight="1" outlineLevel="1">
      <c r="A623" s="410"/>
      <c r="B623" s="413" t="s">
        <v>830</v>
      </c>
      <c r="C623" s="410"/>
      <c r="D623" s="438">
        <v>1</v>
      </c>
      <c r="E623" s="412"/>
    </row>
    <row r="624" spans="1:5" ht="4.5" customHeight="1" outlineLevel="1">
      <c r="A624" s="429"/>
      <c r="B624" s="435"/>
      <c r="C624" s="429"/>
      <c r="D624" s="445"/>
      <c r="E624" s="432"/>
    </row>
    <row r="625" spans="1:5" s="437" customFormat="1" ht="17.25" customHeight="1" outlineLevel="1">
      <c r="A625" s="424">
        <v>280</v>
      </c>
      <c r="B625" s="425" t="s">
        <v>831</v>
      </c>
      <c r="C625" s="436"/>
      <c r="D625" s="436"/>
      <c r="E625" s="436"/>
    </row>
    <row r="626" spans="1:5" ht="15.75" customHeight="1" outlineLevel="1">
      <c r="A626" s="410"/>
      <c r="B626" s="411" t="s">
        <v>832</v>
      </c>
      <c r="C626" s="410" t="s">
        <v>833</v>
      </c>
      <c r="D626" s="434"/>
      <c r="E626" s="410"/>
    </row>
    <row r="627" spans="1:5" ht="15.75" customHeight="1" outlineLevel="1">
      <c r="A627" s="410"/>
      <c r="B627" s="413" t="s">
        <v>834</v>
      </c>
      <c r="C627" s="410"/>
      <c r="D627" s="412">
        <v>10</v>
      </c>
      <c r="E627" s="412"/>
    </row>
    <row r="628" spans="1:5" ht="15.75" customHeight="1" outlineLevel="1">
      <c r="A628" s="410"/>
      <c r="B628" s="413" t="s">
        <v>835</v>
      </c>
      <c r="C628" s="410"/>
      <c r="D628" s="418" t="s">
        <v>836</v>
      </c>
      <c r="E628" s="412"/>
    </row>
    <row r="629" spans="1:5" ht="15.75" customHeight="1" outlineLevel="1">
      <c r="A629" s="410"/>
      <c r="B629" s="413" t="s">
        <v>837</v>
      </c>
      <c r="C629" s="410"/>
      <c r="D629" s="412">
        <v>0</v>
      </c>
      <c r="E629" s="412"/>
    </row>
    <row r="630" spans="1:5" ht="15.75" customHeight="1" outlineLevel="1">
      <c r="A630" s="410"/>
      <c r="B630" s="413" t="s">
        <v>838</v>
      </c>
      <c r="C630" s="410"/>
      <c r="D630" s="418" t="s">
        <v>839</v>
      </c>
      <c r="E630" s="412"/>
    </row>
    <row r="631" spans="1:5" ht="15.75" customHeight="1" outlineLevel="1">
      <c r="A631" s="410"/>
      <c r="B631" s="413" t="s">
        <v>840</v>
      </c>
      <c r="C631" s="410"/>
      <c r="D631" s="412">
        <v>100</v>
      </c>
      <c r="E631" s="412"/>
    </row>
    <row r="632" spans="1:5" ht="15.75" customHeight="1" outlineLevel="1">
      <c r="A632" s="410"/>
      <c r="B632" s="413" t="s">
        <v>841</v>
      </c>
      <c r="C632" s="410"/>
      <c r="D632" s="418" t="s">
        <v>716</v>
      </c>
      <c r="E632" s="412"/>
    </row>
    <row r="633" spans="1:5" ht="15.75" customHeight="1" outlineLevel="1">
      <c r="A633" s="410"/>
      <c r="B633" s="413" t="s">
        <v>842</v>
      </c>
      <c r="C633" s="410"/>
      <c r="D633" s="438" t="s">
        <v>843</v>
      </c>
      <c r="E633" s="412"/>
    </row>
    <row r="634" spans="1:5" ht="4.5" customHeight="1" outlineLevel="1">
      <c r="A634" s="429"/>
      <c r="B634" s="435"/>
      <c r="C634" s="429"/>
      <c r="D634" s="445"/>
      <c r="E634" s="432"/>
    </row>
    <row r="635" spans="1:5" s="437" customFormat="1" ht="17.25" customHeight="1" outlineLevel="1">
      <c r="A635" s="424">
        <v>281</v>
      </c>
      <c r="B635" s="425" t="s">
        <v>844</v>
      </c>
      <c r="C635" s="436"/>
      <c r="D635" s="436"/>
      <c r="E635" s="436"/>
    </row>
    <row r="636" spans="1:5" ht="15.75" customHeight="1" outlineLevel="1">
      <c r="A636" s="410"/>
      <c r="B636" s="411" t="s">
        <v>832</v>
      </c>
      <c r="C636" s="415" t="s">
        <v>845</v>
      </c>
      <c r="D636" s="434"/>
      <c r="E636" s="410"/>
    </row>
    <row r="637" spans="1:5" ht="15.75" customHeight="1" outlineLevel="1">
      <c r="A637" s="410"/>
      <c r="B637" s="413" t="s">
        <v>834</v>
      </c>
      <c r="C637" s="410"/>
      <c r="D637" s="412">
        <v>10</v>
      </c>
      <c r="E637" s="412"/>
    </row>
    <row r="638" spans="1:5" ht="15.75" customHeight="1" outlineLevel="1">
      <c r="A638" s="410"/>
      <c r="B638" s="413" t="s">
        <v>835</v>
      </c>
      <c r="C638" s="410"/>
      <c r="D638" s="418" t="s">
        <v>1358</v>
      </c>
      <c r="E638" s="412"/>
    </row>
    <row r="639" spans="1:5" ht="15.75" customHeight="1" outlineLevel="1">
      <c r="A639" s="410"/>
      <c r="B639" s="413" t="s">
        <v>837</v>
      </c>
      <c r="C639" s="410"/>
      <c r="D639" s="412">
        <v>0</v>
      </c>
      <c r="E639" s="412"/>
    </row>
    <row r="640" spans="1:5" ht="15.75" customHeight="1" outlineLevel="1">
      <c r="A640" s="410"/>
      <c r="B640" s="413" t="s">
        <v>838</v>
      </c>
      <c r="C640" s="410"/>
      <c r="D640" s="418" t="s">
        <v>836</v>
      </c>
      <c r="E640" s="412"/>
    </row>
    <row r="641" spans="1:5" ht="15.75" customHeight="1" outlineLevel="1">
      <c r="A641" s="410"/>
      <c r="B641" s="413" t="s">
        <v>840</v>
      </c>
      <c r="C641" s="410"/>
      <c r="D641" s="412">
        <v>100</v>
      </c>
      <c r="E641" s="412"/>
    </row>
    <row r="642" spans="1:5" ht="15.75" customHeight="1" outlineLevel="1">
      <c r="A642" s="410"/>
      <c r="B642" s="413" t="s">
        <v>841</v>
      </c>
      <c r="C642" s="410"/>
      <c r="D642" s="418" t="s">
        <v>716</v>
      </c>
      <c r="E642" s="412"/>
    </row>
    <row r="643" spans="1:5" ht="15.75" customHeight="1" outlineLevel="1">
      <c r="A643" s="410"/>
      <c r="B643" s="413" t="s">
        <v>842</v>
      </c>
      <c r="C643" s="410"/>
      <c r="D643" s="438" t="s">
        <v>843</v>
      </c>
      <c r="E643" s="412"/>
    </row>
    <row r="644" spans="1:5" ht="4.5" customHeight="1" outlineLevel="1">
      <c r="A644" s="429"/>
      <c r="B644" s="435"/>
      <c r="C644" s="429"/>
      <c r="D644" s="445"/>
      <c r="E644" s="432"/>
    </row>
    <row r="645" spans="1:5" s="437" customFormat="1" ht="17.25" customHeight="1" outlineLevel="1">
      <c r="A645" s="424">
        <v>282</v>
      </c>
      <c r="B645" s="425" t="s">
        <v>846</v>
      </c>
      <c r="C645" s="436"/>
      <c r="D645" s="436"/>
      <c r="E645" s="436"/>
    </row>
    <row r="646" spans="1:5" ht="15.75" customHeight="1" outlineLevel="1">
      <c r="A646" s="410"/>
      <c r="B646" s="411" t="s">
        <v>832</v>
      </c>
      <c r="C646" s="415" t="s">
        <v>847</v>
      </c>
      <c r="D646" s="434"/>
      <c r="E646" s="410"/>
    </row>
    <row r="647" spans="1:5" ht="15.75" customHeight="1" outlineLevel="1">
      <c r="A647" s="410"/>
      <c r="B647" s="413" t="s">
        <v>834</v>
      </c>
      <c r="C647" s="410"/>
      <c r="D647" s="412">
        <v>10</v>
      </c>
      <c r="E647" s="412"/>
    </row>
    <row r="648" spans="1:5" ht="15.75" customHeight="1" outlineLevel="1">
      <c r="A648" s="410"/>
      <c r="B648" s="413" t="s">
        <v>835</v>
      </c>
      <c r="C648" s="410"/>
      <c r="D648" s="418" t="s">
        <v>1358</v>
      </c>
      <c r="E648" s="412"/>
    </row>
    <row r="649" spans="1:5" ht="15.75" customHeight="1" outlineLevel="1">
      <c r="A649" s="410"/>
      <c r="B649" s="413" t="s">
        <v>837</v>
      </c>
      <c r="C649" s="410"/>
      <c r="D649" s="418" t="s">
        <v>848</v>
      </c>
      <c r="E649" s="412"/>
    </row>
    <row r="650" spans="1:5" ht="15.75" customHeight="1" outlineLevel="1">
      <c r="A650" s="410"/>
      <c r="B650" s="413" t="s">
        <v>838</v>
      </c>
      <c r="C650" s="410"/>
      <c r="D650" s="418" t="s">
        <v>836</v>
      </c>
      <c r="E650" s="412"/>
    </row>
    <row r="651" spans="1:5" ht="15.75" customHeight="1" outlineLevel="1">
      <c r="A651" s="410"/>
      <c r="B651" s="413" t="s">
        <v>840</v>
      </c>
      <c r="C651" s="410"/>
      <c r="D651" s="412">
        <v>100</v>
      </c>
      <c r="E651" s="412"/>
    </row>
    <row r="652" spans="1:5" ht="15.75" customHeight="1" outlineLevel="1">
      <c r="A652" s="410"/>
      <c r="B652" s="413" t="s">
        <v>841</v>
      </c>
      <c r="C652" s="410"/>
      <c r="D652" s="418" t="s">
        <v>716</v>
      </c>
      <c r="E652" s="412"/>
    </row>
    <row r="653" spans="1:5" s="423" customFormat="1" ht="15.75" customHeight="1" outlineLevel="1">
      <c r="A653" s="444"/>
      <c r="B653" s="413" t="s">
        <v>842</v>
      </c>
      <c r="C653" s="410"/>
      <c r="D653" s="438" t="s">
        <v>843</v>
      </c>
      <c r="E653" s="412"/>
    </row>
    <row r="654" spans="1:5" s="423" customFormat="1" ht="32.25" customHeight="1" outlineLevel="1">
      <c r="A654" s="444"/>
      <c r="B654" s="417" t="s">
        <v>849</v>
      </c>
      <c r="C654" s="415" t="s">
        <v>850</v>
      </c>
      <c r="D654" s="434"/>
      <c r="E654" s="412"/>
    </row>
    <row r="655" spans="1:5" s="423" customFormat="1" ht="30.75" customHeight="1" outlineLevel="1">
      <c r="A655" s="444"/>
      <c r="B655" s="433" t="s">
        <v>851</v>
      </c>
      <c r="C655" s="410"/>
      <c r="D655" s="418" t="s">
        <v>700</v>
      </c>
      <c r="E655" s="412"/>
    </row>
    <row r="656" spans="1:5" s="423" customFormat="1" ht="25.5" customHeight="1" outlineLevel="1">
      <c r="A656" s="444"/>
      <c r="B656" s="433"/>
      <c r="C656" s="410"/>
      <c r="D656" s="441" t="s">
        <v>726</v>
      </c>
      <c r="E656" s="412"/>
    </row>
    <row r="657" spans="1:5" s="423" customFormat="1" ht="44.25" customHeight="1" outlineLevel="1">
      <c r="A657" s="444"/>
      <c r="B657" s="433" t="s">
        <v>852</v>
      </c>
      <c r="C657" s="410"/>
      <c r="D657" s="438">
        <v>400</v>
      </c>
      <c r="E657" s="412"/>
    </row>
    <row r="658" spans="1:5" s="423" customFormat="1" ht="49.5" customHeight="1" outlineLevel="1">
      <c r="A658" s="444"/>
      <c r="B658" s="511" t="s">
        <v>346</v>
      </c>
      <c r="C658" s="410"/>
      <c r="D658" s="418" t="s">
        <v>700</v>
      </c>
      <c r="E658" s="412"/>
    </row>
    <row r="659" spans="1:5" s="423" customFormat="1" ht="27.75" customHeight="1" outlineLevel="1">
      <c r="A659" s="444"/>
      <c r="B659" s="433"/>
      <c r="C659" s="410"/>
      <c r="D659" s="441" t="s">
        <v>726</v>
      </c>
      <c r="E659" s="412"/>
    </row>
    <row r="660" spans="1:5" s="423" customFormat="1" ht="42" customHeight="1" outlineLevel="1">
      <c r="A660" s="444"/>
      <c r="B660" s="433" t="s">
        <v>853</v>
      </c>
      <c r="C660" s="410"/>
      <c r="D660" s="438">
        <v>400</v>
      </c>
      <c r="E660" s="412"/>
    </row>
    <row r="661" spans="1:5" s="423" customFormat="1" ht="18" customHeight="1" outlineLevel="1">
      <c r="A661" s="444"/>
      <c r="B661" s="413" t="s">
        <v>854</v>
      </c>
      <c r="C661" s="410"/>
      <c r="D661" s="418" t="s">
        <v>716</v>
      </c>
      <c r="E661" s="412"/>
    </row>
    <row r="662" spans="1:5" s="423" customFormat="1" ht="27.75" customHeight="1" outlineLevel="1">
      <c r="A662" s="444"/>
      <c r="B662" s="433"/>
      <c r="C662" s="410"/>
      <c r="D662" s="441" t="s">
        <v>855</v>
      </c>
      <c r="E662" s="412"/>
    </row>
    <row r="663" spans="1:5" s="423" customFormat="1" ht="18" customHeight="1" outlineLevel="1">
      <c r="A663" s="444"/>
      <c r="B663" s="413" t="s">
        <v>856</v>
      </c>
      <c r="C663" s="410"/>
      <c r="D663" s="418" t="s">
        <v>848</v>
      </c>
      <c r="E663" s="412"/>
    </row>
    <row r="664" spans="1:5" s="423" customFormat="1" ht="18" customHeight="1" outlineLevel="1">
      <c r="A664" s="444"/>
      <c r="B664" s="413" t="s">
        <v>857</v>
      </c>
      <c r="C664" s="410"/>
      <c r="D664" s="418" t="s">
        <v>836</v>
      </c>
      <c r="E664" s="412"/>
    </row>
    <row r="665" spans="1:5" s="423" customFormat="1" ht="18" customHeight="1" outlineLevel="1">
      <c r="A665" s="444"/>
      <c r="B665" s="413" t="s">
        <v>858</v>
      </c>
      <c r="C665" s="410"/>
      <c r="D665" s="412">
        <v>150</v>
      </c>
      <c r="E665" s="412"/>
    </row>
    <row r="666" spans="1:5" s="423" customFormat="1" ht="18" customHeight="1" outlineLevel="1">
      <c r="A666" s="444"/>
      <c r="B666" s="413" t="s">
        <v>859</v>
      </c>
      <c r="C666" s="410"/>
      <c r="D666" s="418" t="s">
        <v>716</v>
      </c>
      <c r="E666" s="412"/>
    </row>
    <row r="667" spans="1:5" s="423" customFormat="1" ht="18" customHeight="1" outlineLevel="1">
      <c r="A667" s="444"/>
      <c r="B667" s="413" t="s">
        <v>860</v>
      </c>
      <c r="C667" s="410"/>
      <c r="D667" s="438" t="s">
        <v>843</v>
      </c>
      <c r="E667" s="412"/>
    </row>
    <row r="668" spans="1:5" s="423" customFormat="1" ht="4.5" customHeight="1" outlineLevel="1">
      <c r="A668" s="428"/>
      <c r="B668" s="435"/>
      <c r="C668" s="429"/>
      <c r="D668" s="445"/>
      <c r="E668" s="432"/>
    </row>
    <row r="669" spans="1:5" s="437" customFormat="1" ht="17.25" customHeight="1" outlineLevel="1">
      <c r="A669" s="424">
        <v>283</v>
      </c>
      <c r="B669" s="425" t="s">
        <v>861</v>
      </c>
      <c r="C669" s="436"/>
      <c r="D669" s="436"/>
      <c r="E669" s="436"/>
    </row>
    <row r="670" spans="1:5" ht="15.75" customHeight="1" outlineLevel="1">
      <c r="A670" s="410"/>
      <c r="B670" s="411" t="s">
        <v>832</v>
      </c>
      <c r="C670" s="415" t="s">
        <v>862</v>
      </c>
      <c r="D670" s="434"/>
      <c r="E670" s="410"/>
    </row>
    <row r="671" spans="1:5" ht="18" customHeight="1" outlineLevel="1">
      <c r="A671" s="410"/>
      <c r="B671" s="413" t="s">
        <v>834</v>
      </c>
      <c r="C671" s="410"/>
      <c r="D671" s="412">
        <v>10</v>
      </c>
      <c r="E671" s="412"/>
    </row>
    <row r="672" spans="1:5" ht="18" customHeight="1" outlineLevel="1">
      <c r="A672" s="410"/>
      <c r="B672" s="413" t="s">
        <v>835</v>
      </c>
      <c r="C672" s="410"/>
      <c r="D672" s="418" t="s">
        <v>1358</v>
      </c>
      <c r="E672" s="412"/>
    </row>
    <row r="673" spans="1:5" ht="15.75" customHeight="1" outlineLevel="1">
      <c r="A673" s="410"/>
      <c r="B673" s="413" t="s">
        <v>837</v>
      </c>
      <c r="C673" s="410"/>
      <c r="D673" s="438" t="s">
        <v>1242</v>
      </c>
      <c r="E673" s="412"/>
    </row>
    <row r="674" spans="1:5" ht="15.75" customHeight="1" outlineLevel="1">
      <c r="A674" s="410"/>
      <c r="B674" s="413"/>
      <c r="C674" s="410"/>
      <c r="D674" s="439" t="s">
        <v>705</v>
      </c>
      <c r="E674" s="412"/>
    </row>
    <row r="675" spans="1:5" ht="18" customHeight="1" outlineLevel="1">
      <c r="A675" s="410"/>
      <c r="B675" s="413" t="s">
        <v>838</v>
      </c>
      <c r="C675" s="410"/>
      <c r="D675" s="418" t="s">
        <v>836</v>
      </c>
      <c r="E675" s="412"/>
    </row>
    <row r="676" spans="1:5" ht="18" customHeight="1" outlineLevel="1">
      <c r="A676" s="410"/>
      <c r="B676" s="413" t="s">
        <v>840</v>
      </c>
      <c r="C676" s="410"/>
      <c r="D676" s="412">
        <v>100</v>
      </c>
      <c r="E676" s="412"/>
    </row>
    <row r="677" spans="1:5" ht="18" customHeight="1" outlineLevel="1">
      <c r="A677" s="410"/>
      <c r="B677" s="413" t="s">
        <v>841</v>
      </c>
      <c r="C677" s="410"/>
      <c r="D677" s="418" t="s">
        <v>716</v>
      </c>
      <c r="E677" s="412"/>
    </row>
    <row r="678" spans="1:5" s="423" customFormat="1" ht="18" customHeight="1" outlineLevel="1">
      <c r="A678" s="444"/>
      <c r="B678" s="413" t="s">
        <v>842</v>
      </c>
      <c r="C678" s="410"/>
      <c r="D678" s="438" t="s">
        <v>843</v>
      </c>
      <c r="E678" s="412"/>
    </row>
    <row r="679" spans="1:5" s="423" customFormat="1" ht="18" customHeight="1" outlineLevel="1">
      <c r="A679" s="444"/>
      <c r="B679" s="413" t="s">
        <v>863</v>
      </c>
      <c r="C679" s="410"/>
      <c r="D679" s="438">
        <v>10</v>
      </c>
      <c r="E679" s="412"/>
    </row>
    <row r="680" spans="1:5" s="423" customFormat="1" ht="27.75" customHeight="1" outlineLevel="1">
      <c r="A680" s="444"/>
      <c r="B680" s="433" t="s">
        <v>864</v>
      </c>
      <c r="C680" s="410"/>
      <c r="D680" s="438"/>
      <c r="E680" s="412"/>
    </row>
    <row r="681" spans="1:5" s="423" customFormat="1" ht="15.75" customHeight="1" outlineLevel="1">
      <c r="A681" s="444"/>
      <c r="B681" s="413" t="s">
        <v>865</v>
      </c>
      <c r="C681" s="1361" t="s">
        <v>866</v>
      </c>
      <c r="D681" s="1372"/>
      <c r="E681" s="1373"/>
    </row>
    <row r="682" spans="1:5" s="423" customFormat="1" ht="27.75" customHeight="1" outlineLevel="1">
      <c r="A682" s="444"/>
      <c r="B682" s="413"/>
      <c r="C682" s="1374"/>
      <c r="D682" s="1375"/>
      <c r="E682" s="1376"/>
    </row>
    <row r="683" spans="1:5" s="423" customFormat="1" ht="15.75" customHeight="1" outlineLevel="1">
      <c r="A683" s="444"/>
      <c r="B683" s="413" t="s">
        <v>867</v>
      </c>
      <c r="C683" s="1361" t="s">
        <v>868</v>
      </c>
      <c r="D683" s="1372"/>
      <c r="E683" s="1373"/>
    </row>
    <row r="684" spans="1:5" s="423" customFormat="1" ht="27.75" customHeight="1" outlineLevel="1">
      <c r="A684" s="444"/>
      <c r="B684" s="413"/>
      <c r="C684" s="1374"/>
      <c r="D684" s="1375"/>
      <c r="E684" s="1376"/>
    </row>
    <row r="685" spans="1:5" s="423" customFormat="1" ht="15.75" customHeight="1" outlineLevel="1">
      <c r="A685" s="444"/>
      <c r="B685" s="413" t="s">
        <v>869</v>
      </c>
      <c r="C685" s="1377" t="s">
        <v>870</v>
      </c>
      <c r="D685" s="1378"/>
      <c r="E685" s="1378"/>
    </row>
    <row r="686" spans="1:5" s="423" customFormat="1" ht="37.5" customHeight="1" outlineLevel="1">
      <c r="A686" s="444"/>
      <c r="B686" s="413"/>
      <c r="C686" s="1379"/>
      <c r="D686" s="1379"/>
      <c r="E686" s="1379"/>
    </row>
    <row r="687" spans="1:5" s="423" customFormat="1" ht="19.5" customHeight="1" outlineLevel="1">
      <c r="A687" s="428"/>
      <c r="B687" s="435"/>
      <c r="C687" s="446"/>
      <c r="D687" s="447"/>
      <c r="E687" s="448"/>
    </row>
    <row r="688" spans="1:5" s="437" customFormat="1" ht="17.25" customHeight="1" outlineLevel="1">
      <c r="A688" s="424">
        <v>284</v>
      </c>
      <c r="B688" s="425" t="s">
        <v>871</v>
      </c>
      <c r="C688" s="436"/>
      <c r="D688" s="436"/>
      <c r="E688" s="436"/>
    </row>
    <row r="689" spans="1:5" ht="15.75" customHeight="1" outlineLevel="1">
      <c r="A689" s="410"/>
      <c r="B689" s="411" t="s">
        <v>832</v>
      </c>
      <c r="C689" s="415" t="s">
        <v>850</v>
      </c>
      <c r="D689" s="434"/>
      <c r="E689" s="410"/>
    </row>
    <row r="690" spans="1:5" ht="18" customHeight="1" outlineLevel="1">
      <c r="A690" s="410"/>
      <c r="B690" s="413" t="s">
        <v>834</v>
      </c>
      <c r="C690" s="410"/>
      <c r="D690" s="412">
        <v>12</v>
      </c>
      <c r="E690" s="412"/>
    </row>
    <row r="691" spans="1:5" ht="18" customHeight="1" outlineLevel="1">
      <c r="A691" s="410"/>
      <c r="B691" s="413" t="s">
        <v>835</v>
      </c>
      <c r="C691" s="410"/>
      <c r="D691" s="418" t="s">
        <v>1358</v>
      </c>
      <c r="E691" s="412"/>
    </row>
    <row r="692" spans="1:5" ht="18" customHeight="1" outlineLevel="1">
      <c r="A692" s="410"/>
      <c r="B692" s="413" t="s">
        <v>837</v>
      </c>
      <c r="C692" s="410"/>
      <c r="D692" s="418" t="s">
        <v>848</v>
      </c>
      <c r="E692" s="412"/>
    </row>
    <row r="693" spans="1:5" ht="18" customHeight="1" outlineLevel="1">
      <c r="A693" s="410"/>
      <c r="B693" s="413" t="s">
        <v>838</v>
      </c>
      <c r="C693" s="410"/>
      <c r="D693" s="418" t="s">
        <v>836</v>
      </c>
      <c r="E693" s="412"/>
    </row>
    <row r="694" spans="1:5" ht="18" customHeight="1" outlineLevel="1">
      <c r="A694" s="410"/>
      <c r="B694" s="413" t="s">
        <v>840</v>
      </c>
      <c r="C694" s="410"/>
      <c r="D694" s="412">
        <v>100</v>
      </c>
      <c r="E694" s="412"/>
    </row>
    <row r="695" spans="1:5" ht="18" customHeight="1" outlineLevel="1">
      <c r="A695" s="410"/>
      <c r="B695" s="413" t="s">
        <v>841</v>
      </c>
      <c r="C695" s="410"/>
      <c r="D695" s="418" t="s">
        <v>716</v>
      </c>
      <c r="E695" s="412"/>
    </row>
    <row r="696" spans="1:5" s="423" customFormat="1" ht="18" customHeight="1" outlineLevel="1">
      <c r="A696" s="444"/>
      <c r="B696" s="413" t="s">
        <v>842</v>
      </c>
      <c r="C696" s="410"/>
      <c r="D696" s="438" t="s">
        <v>843</v>
      </c>
      <c r="E696" s="412"/>
    </row>
    <row r="697" spans="1:5" s="423" customFormat="1" ht="33.75" customHeight="1" outlineLevel="1">
      <c r="A697" s="444"/>
      <c r="B697" s="417" t="s">
        <v>849</v>
      </c>
      <c r="C697" s="415" t="s">
        <v>850</v>
      </c>
      <c r="D697" s="434"/>
      <c r="E697" s="412"/>
    </row>
    <row r="698" spans="1:5" s="423" customFormat="1" ht="35.25" customHeight="1" outlineLevel="1">
      <c r="A698" s="444"/>
      <c r="B698" s="433" t="s">
        <v>851</v>
      </c>
      <c r="C698" s="410"/>
      <c r="D698" s="418" t="s">
        <v>700</v>
      </c>
      <c r="E698" s="412"/>
    </row>
    <row r="699" spans="1:5" s="423" customFormat="1" ht="27.75" customHeight="1" outlineLevel="1">
      <c r="A699" s="444"/>
      <c r="B699" s="433"/>
      <c r="C699" s="410"/>
      <c r="D699" s="441" t="s">
        <v>726</v>
      </c>
      <c r="E699" s="412"/>
    </row>
    <row r="700" spans="1:5" s="423" customFormat="1" ht="42.75" customHeight="1" outlineLevel="1">
      <c r="A700" s="444"/>
      <c r="B700" s="511" t="s">
        <v>348</v>
      </c>
      <c r="C700" s="410"/>
      <c r="D700" s="438">
        <v>400</v>
      </c>
      <c r="E700" s="412"/>
    </row>
    <row r="701" spans="1:5" s="423" customFormat="1" ht="45" customHeight="1" outlineLevel="1">
      <c r="A701" s="444"/>
      <c r="B701" s="511" t="s">
        <v>347</v>
      </c>
      <c r="C701" s="410"/>
      <c r="D701" s="418" t="s">
        <v>700</v>
      </c>
      <c r="E701" s="412"/>
    </row>
    <row r="702" spans="1:5" s="423" customFormat="1" ht="27.75" customHeight="1" outlineLevel="1">
      <c r="A702" s="444"/>
      <c r="B702" s="433"/>
      <c r="C702" s="410"/>
      <c r="D702" s="441" t="s">
        <v>726</v>
      </c>
      <c r="E702" s="412"/>
    </row>
    <row r="703" spans="1:5" s="423" customFormat="1" ht="42" customHeight="1" outlineLevel="1">
      <c r="A703" s="444"/>
      <c r="B703" s="433" t="s">
        <v>853</v>
      </c>
      <c r="C703" s="410"/>
      <c r="D703" s="438">
        <v>400</v>
      </c>
      <c r="E703" s="412"/>
    </row>
    <row r="704" spans="1:5" s="423" customFormat="1" ht="15.75" customHeight="1" outlineLevel="1">
      <c r="A704" s="444"/>
      <c r="B704" s="413" t="s">
        <v>854</v>
      </c>
      <c r="C704" s="410"/>
      <c r="D704" s="418" t="s">
        <v>716</v>
      </c>
      <c r="E704" s="412"/>
    </row>
    <row r="705" spans="1:5" s="423" customFormat="1" ht="27.75" customHeight="1" outlineLevel="1">
      <c r="A705" s="444"/>
      <c r="B705" s="433"/>
      <c r="C705" s="410"/>
      <c r="D705" s="441" t="s">
        <v>855</v>
      </c>
      <c r="E705" s="412"/>
    </row>
    <row r="706" spans="1:5" s="423" customFormat="1" ht="18" customHeight="1" outlineLevel="1">
      <c r="A706" s="444"/>
      <c r="B706" s="413" t="s">
        <v>856</v>
      </c>
      <c r="C706" s="410"/>
      <c r="D706" s="418" t="s">
        <v>848</v>
      </c>
      <c r="E706" s="412"/>
    </row>
    <row r="707" spans="1:5" s="423" customFormat="1" ht="18" customHeight="1" outlineLevel="1">
      <c r="A707" s="444"/>
      <c r="B707" s="413" t="s">
        <v>857</v>
      </c>
      <c r="C707" s="410"/>
      <c r="D707" s="418" t="s">
        <v>836</v>
      </c>
      <c r="E707" s="412"/>
    </row>
    <row r="708" spans="1:5" s="423" customFormat="1" ht="18" customHeight="1" outlineLevel="1">
      <c r="A708" s="444"/>
      <c r="B708" s="413" t="s">
        <v>858</v>
      </c>
      <c r="C708" s="410"/>
      <c r="D708" s="412">
        <v>150</v>
      </c>
      <c r="E708" s="412"/>
    </row>
    <row r="709" spans="1:5" s="423" customFormat="1" ht="18" customHeight="1" outlineLevel="1">
      <c r="A709" s="444"/>
      <c r="B709" s="413" t="s">
        <v>859</v>
      </c>
      <c r="C709" s="410"/>
      <c r="D709" s="418" t="s">
        <v>716</v>
      </c>
      <c r="E709" s="412"/>
    </row>
    <row r="710" spans="1:5" s="423" customFormat="1" ht="18" customHeight="1" outlineLevel="1">
      <c r="A710" s="444"/>
      <c r="B710" s="413" t="s">
        <v>860</v>
      </c>
      <c r="C710" s="410"/>
      <c r="D710" s="438" t="s">
        <v>843</v>
      </c>
      <c r="E710" s="412"/>
    </row>
    <row r="711" spans="1:5" s="423" customFormat="1" ht="4.5" customHeight="1" outlineLevel="1">
      <c r="A711" s="428"/>
      <c r="B711" s="435"/>
      <c r="C711" s="429"/>
      <c r="D711" s="445"/>
      <c r="E711" s="432"/>
    </row>
    <row r="712" spans="1:5" s="437" customFormat="1" ht="17.25" customHeight="1" outlineLevel="1">
      <c r="A712" s="424">
        <v>285</v>
      </c>
      <c r="B712" s="425" t="s">
        <v>872</v>
      </c>
      <c r="C712" s="436"/>
      <c r="D712" s="436"/>
      <c r="E712" s="436"/>
    </row>
    <row r="713" spans="1:5" ht="15.75" customHeight="1" outlineLevel="1">
      <c r="A713" s="410"/>
      <c r="B713" s="411" t="s">
        <v>832</v>
      </c>
      <c r="C713" s="415" t="s">
        <v>873</v>
      </c>
      <c r="D713" s="434"/>
      <c r="E713" s="410"/>
    </row>
    <row r="714" spans="1:5" ht="18" customHeight="1" outlineLevel="1">
      <c r="A714" s="410"/>
      <c r="B714" s="413" t="s">
        <v>834</v>
      </c>
      <c r="C714" s="410"/>
      <c r="D714" s="412">
        <v>50</v>
      </c>
      <c r="E714" s="412"/>
    </row>
    <row r="715" spans="1:5" ht="18" customHeight="1" outlineLevel="1">
      <c r="A715" s="410"/>
      <c r="B715" s="413" t="s">
        <v>835</v>
      </c>
      <c r="C715" s="410"/>
      <c r="D715" s="418" t="s">
        <v>874</v>
      </c>
      <c r="E715" s="412"/>
    </row>
    <row r="716" spans="1:5" ht="18" customHeight="1" outlineLevel="1">
      <c r="A716" s="410"/>
      <c r="B716" s="413" t="s">
        <v>837</v>
      </c>
      <c r="C716" s="410"/>
      <c r="D716" s="418" t="s">
        <v>848</v>
      </c>
      <c r="E716" s="412"/>
    </row>
    <row r="717" spans="1:5" ht="18" customHeight="1" outlineLevel="1">
      <c r="A717" s="410"/>
      <c r="B717" s="413" t="s">
        <v>838</v>
      </c>
      <c r="C717" s="410"/>
      <c r="D717" s="418" t="s">
        <v>1358</v>
      </c>
      <c r="E717" s="412"/>
    </row>
    <row r="718" spans="1:5" ht="18" customHeight="1" outlineLevel="1">
      <c r="A718" s="410"/>
      <c r="B718" s="413" t="s">
        <v>840</v>
      </c>
      <c r="C718" s="410"/>
      <c r="D718" s="412">
        <v>100</v>
      </c>
      <c r="E718" s="412"/>
    </row>
    <row r="719" spans="1:5" ht="18" customHeight="1" outlineLevel="1">
      <c r="A719" s="410"/>
      <c r="B719" s="413" t="s">
        <v>841</v>
      </c>
      <c r="C719" s="410"/>
      <c r="D719" s="418" t="s">
        <v>716</v>
      </c>
      <c r="E719" s="412"/>
    </row>
    <row r="720" spans="1:5" s="423" customFormat="1" ht="18" customHeight="1" outlineLevel="1">
      <c r="A720" s="444"/>
      <c r="B720" s="413" t="s">
        <v>842</v>
      </c>
      <c r="C720" s="410"/>
      <c r="D720" s="438" t="s">
        <v>843</v>
      </c>
      <c r="E720" s="412"/>
    </row>
    <row r="721" spans="1:5" s="423" customFormat="1" ht="18" customHeight="1" outlineLevel="1">
      <c r="A721" s="444"/>
      <c r="B721" s="413" t="s">
        <v>863</v>
      </c>
      <c r="C721" s="410"/>
      <c r="D721" s="438">
        <v>13</v>
      </c>
      <c r="E721" s="412"/>
    </row>
    <row r="722" spans="1:5" s="423" customFormat="1" ht="27.75" customHeight="1" outlineLevel="1">
      <c r="A722" s="444"/>
      <c r="B722" s="433" t="s">
        <v>864</v>
      </c>
      <c r="C722" s="410"/>
      <c r="D722" s="438"/>
      <c r="E722" s="412"/>
    </row>
    <row r="723" spans="1:5" s="423" customFormat="1" ht="15.75" customHeight="1" outlineLevel="1">
      <c r="A723" s="444"/>
      <c r="B723" s="413" t="s">
        <v>865</v>
      </c>
      <c r="C723" s="1361" t="s">
        <v>866</v>
      </c>
      <c r="D723" s="1372"/>
      <c r="E723" s="1373"/>
    </row>
    <row r="724" spans="1:5" s="423" customFormat="1" ht="27.75" customHeight="1" outlineLevel="1">
      <c r="A724" s="444"/>
      <c r="B724" s="413"/>
      <c r="C724" s="1374"/>
      <c r="D724" s="1375"/>
      <c r="E724" s="1376"/>
    </row>
    <row r="725" spans="1:5" s="423" customFormat="1" ht="15.75" customHeight="1" outlineLevel="1">
      <c r="A725" s="444"/>
      <c r="B725" s="413" t="s">
        <v>867</v>
      </c>
      <c r="C725" s="1361" t="s">
        <v>868</v>
      </c>
      <c r="D725" s="1362"/>
      <c r="E725" s="1363"/>
    </row>
    <row r="726" spans="1:5" s="423" customFormat="1" ht="27.75" customHeight="1" outlineLevel="1">
      <c r="A726" s="444"/>
      <c r="B726" s="413"/>
      <c r="C726" s="1364"/>
      <c r="D726" s="1365"/>
      <c r="E726" s="1366"/>
    </row>
    <row r="727" spans="1:5" s="423" customFormat="1" ht="15.75" customHeight="1" outlineLevel="1">
      <c r="A727" s="444"/>
      <c r="B727" s="413" t="s">
        <v>869</v>
      </c>
      <c r="C727" s="1326" t="s">
        <v>870</v>
      </c>
      <c r="D727" s="1367"/>
      <c r="E727" s="1327"/>
    </row>
    <row r="728" spans="1:5" s="423" customFormat="1" ht="27.75" customHeight="1" outlineLevel="1">
      <c r="A728" s="444"/>
      <c r="B728" s="413"/>
      <c r="C728" s="1328"/>
      <c r="D728" s="1367"/>
      <c r="E728" s="1327"/>
    </row>
    <row r="729" spans="1:5" s="423" customFormat="1" ht="4.5" customHeight="1" outlineLevel="1">
      <c r="A729" s="428"/>
      <c r="B729" s="435"/>
      <c r="C729" s="429"/>
      <c r="D729" s="445"/>
      <c r="E729" s="432"/>
    </row>
    <row r="730" spans="1:5" s="437" customFormat="1" ht="17.25" customHeight="1" outlineLevel="1">
      <c r="A730" s="424">
        <v>290</v>
      </c>
      <c r="B730" s="425" t="s">
        <v>875</v>
      </c>
      <c r="C730" s="436"/>
      <c r="D730" s="436"/>
      <c r="E730" s="436"/>
    </row>
    <row r="731" spans="1:5" ht="15.75" customHeight="1" outlineLevel="1">
      <c r="A731" s="410"/>
      <c r="B731" s="411" t="s">
        <v>876</v>
      </c>
      <c r="C731" s="415" t="s">
        <v>877</v>
      </c>
      <c r="D731" s="434"/>
      <c r="E731" s="410"/>
    </row>
    <row r="732" spans="1:5" ht="15.75" customHeight="1" outlineLevel="1">
      <c r="A732" s="410"/>
      <c r="B732" s="413" t="s">
        <v>878</v>
      </c>
      <c r="C732" s="410"/>
      <c r="D732" s="412">
        <v>10</v>
      </c>
      <c r="E732" s="412"/>
    </row>
    <row r="733" spans="1:5" ht="15.75" customHeight="1" outlineLevel="1">
      <c r="A733" s="410"/>
      <c r="B733" s="413" t="s">
        <v>879</v>
      </c>
      <c r="C733" s="410"/>
      <c r="D733" s="418" t="s">
        <v>1242</v>
      </c>
      <c r="E733" s="412"/>
    </row>
    <row r="734" spans="1:5" ht="15.75" customHeight="1" outlineLevel="1">
      <c r="A734" s="410"/>
      <c r="B734" s="413" t="s">
        <v>880</v>
      </c>
      <c r="C734" s="410"/>
      <c r="D734" s="412">
        <v>50</v>
      </c>
      <c r="E734" s="412"/>
    </row>
    <row r="735" spans="1:5" ht="15.75" customHeight="1" outlineLevel="1">
      <c r="A735" s="410"/>
      <c r="B735" s="413" t="s">
        <v>881</v>
      </c>
      <c r="C735" s="410"/>
      <c r="D735" s="412">
        <v>0</v>
      </c>
      <c r="E735" s="412"/>
    </row>
    <row r="736" spans="1:5" ht="15.75" customHeight="1" outlineLevel="1">
      <c r="A736" s="410"/>
      <c r="B736" s="413" t="s">
        <v>882</v>
      </c>
      <c r="C736" s="410"/>
      <c r="D736" s="418" t="s">
        <v>716</v>
      </c>
      <c r="E736" s="412"/>
    </row>
    <row r="737" spans="1:5" s="423" customFormat="1" ht="30" customHeight="1" outlineLevel="1">
      <c r="A737" s="444"/>
      <c r="B737" s="413" t="s">
        <v>883</v>
      </c>
      <c r="C737" s="410"/>
      <c r="D737" s="438" t="s">
        <v>843</v>
      </c>
      <c r="E737" s="412"/>
    </row>
    <row r="738" spans="1:5" s="423" customFormat="1" ht="18.75" customHeight="1" outlineLevel="1">
      <c r="A738" s="428"/>
      <c r="B738" s="435"/>
      <c r="C738" s="429"/>
      <c r="D738" s="445"/>
      <c r="E738" s="432"/>
    </row>
    <row r="739" spans="1:5" s="405" customFormat="1" ht="21" customHeight="1">
      <c r="A739" s="449" t="s">
        <v>884</v>
      </c>
      <c r="B739" s="450"/>
      <c r="C739" s="450"/>
      <c r="D739" s="450"/>
      <c r="E739" s="451"/>
    </row>
    <row r="740" spans="1:5" s="437" customFormat="1" ht="17.25" customHeight="1" outlineLevel="1">
      <c r="A740" s="424">
        <v>300</v>
      </c>
      <c r="B740" s="425" t="s">
        <v>885</v>
      </c>
      <c r="C740" s="436"/>
      <c r="D740" s="436"/>
      <c r="E740" s="436"/>
    </row>
    <row r="741" spans="1:5" ht="15.75" customHeight="1" outlineLevel="1">
      <c r="A741" s="410"/>
      <c r="B741" s="411" t="s">
        <v>886</v>
      </c>
      <c r="C741" s="415" t="s">
        <v>887</v>
      </c>
      <c r="D741" s="434"/>
      <c r="E741" s="410"/>
    </row>
    <row r="742" spans="1:5" ht="15.75" customHeight="1" outlineLevel="1">
      <c r="A742" s="410"/>
      <c r="B742" s="413" t="s">
        <v>888</v>
      </c>
      <c r="C742" s="410"/>
      <c r="D742" s="412"/>
      <c r="E742" s="412"/>
    </row>
    <row r="743" spans="1:5" ht="15.75" customHeight="1" outlineLevel="1">
      <c r="A743" s="410"/>
      <c r="B743" s="619" t="s">
        <v>889</v>
      </c>
      <c r="C743" s="620"/>
      <c r="D743" s="621">
        <v>1</v>
      </c>
      <c r="E743" s="626" t="s">
        <v>414</v>
      </c>
    </row>
    <row r="744" spans="1:5" ht="15.75" customHeight="1" outlineLevel="1">
      <c r="A744" s="410"/>
      <c r="B744" s="619" t="s">
        <v>890</v>
      </c>
      <c r="C744" s="620"/>
      <c r="D744" s="621">
        <v>1.5</v>
      </c>
      <c r="E744" s="626" t="s">
        <v>415</v>
      </c>
    </row>
    <row r="745" spans="1:5" s="423" customFormat="1" ht="15.75" customHeight="1" outlineLevel="1">
      <c r="A745" s="444"/>
      <c r="B745" s="413" t="s">
        <v>891</v>
      </c>
      <c r="C745" s="444"/>
      <c r="D745" s="412"/>
      <c r="E745" s="412"/>
    </row>
    <row r="746" spans="1:5" s="423" customFormat="1" ht="15.75" customHeight="1" outlineLevel="1">
      <c r="A746" s="428"/>
      <c r="B746" s="435" t="s">
        <v>889</v>
      </c>
      <c r="C746" s="428"/>
      <c r="D746" s="432">
        <v>1</v>
      </c>
      <c r="E746" s="432"/>
    </row>
    <row r="747" spans="1:5" s="437" customFormat="1" ht="17.25" customHeight="1" outlineLevel="1">
      <c r="A747" s="424">
        <v>310</v>
      </c>
      <c r="B747" s="425" t="s">
        <v>892</v>
      </c>
      <c r="C747" s="436"/>
      <c r="D747" s="436"/>
      <c r="E747" s="436"/>
    </row>
    <row r="748" spans="1:5" ht="15.75" customHeight="1" outlineLevel="1">
      <c r="A748" s="410"/>
      <c r="B748" s="411" t="s">
        <v>893</v>
      </c>
      <c r="C748" s="415" t="s">
        <v>894</v>
      </c>
      <c r="D748" s="434"/>
      <c r="E748" s="410"/>
    </row>
    <row r="749" spans="1:5" ht="15.75" customHeight="1" outlineLevel="1">
      <c r="A749" s="410"/>
      <c r="B749" s="413" t="s">
        <v>895</v>
      </c>
      <c r="C749" s="410"/>
      <c r="D749" s="412">
        <v>0</v>
      </c>
      <c r="E749" s="412"/>
    </row>
    <row r="750" spans="1:5" ht="15.75" customHeight="1" outlineLevel="1">
      <c r="A750" s="410"/>
      <c r="B750" s="413" t="s">
        <v>896</v>
      </c>
      <c r="C750" s="410"/>
      <c r="D750" s="418" t="s">
        <v>836</v>
      </c>
      <c r="E750" s="412"/>
    </row>
    <row r="751" spans="1:5" ht="15.75" customHeight="1" outlineLevel="1">
      <c r="A751" s="410"/>
      <c r="B751" s="413" t="s">
        <v>897</v>
      </c>
      <c r="C751" s="410"/>
      <c r="D751" s="418" t="s">
        <v>1358</v>
      </c>
      <c r="E751" s="412"/>
    </row>
    <row r="752" spans="1:5" ht="15.75" customHeight="1" outlineLevel="1">
      <c r="A752" s="410"/>
      <c r="B752" s="413" t="s">
        <v>898</v>
      </c>
      <c r="C752" s="410"/>
      <c r="D752" s="418" t="s">
        <v>836</v>
      </c>
      <c r="E752" s="412"/>
    </row>
    <row r="753" spans="1:5" ht="15.75" customHeight="1" outlineLevel="1">
      <c r="A753" s="410"/>
      <c r="B753" s="413" t="s">
        <v>899</v>
      </c>
      <c r="C753" s="410"/>
      <c r="D753" s="418" t="s">
        <v>1358</v>
      </c>
      <c r="E753" s="412"/>
    </row>
    <row r="754" spans="1:5" ht="15.75" customHeight="1" outlineLevel="1">
      <c r="A754" s="410"/>
      <c r="B754" s="413" t="s">
        <v>900</v>
      </c>
      <c r="C754" s="410"/>
      <c r="D754" s="418" t="s">
        <v>874</v>
      </c>
      <c r="E754" s="412"/>
    </row>
    <row r="755" spans="1:5" s="423" customFormat="1" ht="15.75" customHeight="1" outlineLevel="1">
      <c r="A755" s="444"/>
      <c r="B755" s="413" t="s">
        <v>901</v>
      </c>
      <c r="C755" s="444"/>
      <c r="D755" s="418"/>
      <c r="E755" s="412"/>
    </row>
    <row r="756" spans="1:5" s="423" customFormat="1" ht="15.75" customHeight="1" outlineLevel="1">
      <c r="A756" s="444"/>
      <c r="B756" s="413" t="s">
        <v>902</v>
      </c>
      <c r="C756" s="444"/>
      <c r="D756" s="418" t="s">
        <v>1358</v>
      </c>
      <c r="E756" s="412"/>
    </row>
    <row r="757" spans="1:5" s="423" customFormat="1" ht="19.5" customHeight="1" outlineLevel="1">
      <c r="A757" s="428"/>
      <c r="B757" s="435" t="s">
        <v>903</v>
      </c>
      <c r="C757" s="428"/>
      <c r="D757" s="452" t="s">
        <v>904</v>
      </c>
      <c r="E757" s="432"/>
    </row>
    <row r="758" spans="1:5" s="437" customFormat="1" ht="17.25" customHeight="1" outlineLevel="1">
      <c r="A758" s="424">
        <v>320</v>
      </c>
      <c r="B758" s="425" t="s">
        <v>905</v>
      </c>
      <c r="C758" s="436"/>
      <c r="D758" s="436"/>
      <c r="E758" s="436"/>
    </row>
    <row r="759" spans="1:5" ht="15.75" customHeight="1" outlineLevel="1">
      <c r="A759" s="410"/>
      <c r="B759" s="411" t="s">
        <v>906</v>
      </c>
      <c r="C759" s="415" t="s">
        <v>907</v>
      </c>
      <c r="D759" s="434"/>
      <c r="E759" s="410"/>
    </row>
    <row r="760" spans="1:5" ht="29.25" customHeight="1" outlineLevel="1">
      <c r="A760" s="410"/>
      <c r="B760" s="433" t="s">
        <v>908</v>
      </c>
      <c r="C760" s="410"/>
      <c r="D760" s="412">
        <v>0.01</v>
      </c>
      <c r="E760" s="412">
        <v>0</v>
      </c>
    </row>
    <row r="761" spans="1:5" s="423" customFormat="1" ht="15.75" customHeight="1" outlineLevel="1">
      <c r="A761" s="428"/>
      <c r="B761" s="435" t="s">
        <v>909</v>
      </c>
      <c r="C761" s="428"/>
      <c r="D761" s="432">
        <v>0</v>
      </c>
      <c r="E761" s="432">
        <v>0</v>
      </c>
    </row>
    <row r="762" spans="1:5" s="437" customFormat="1" ht="17.25" customHeight="1" outlineLevel="1">
      <c r="A762" s="424">
        <v>330</v>
      </c>
      <c r="B762" s="425" t="s">
        <v>910</v>
      </c>
      <c r="C762" s="436"/>
      <c r="D762" s="436"/>
      <c r="E762" s="436"/>
    </row>
    <row r="763" spans="1:5" ht="15.75" customHeight="1" outlineLevel="1">
      <c r="A763" s="410"/>
      <c r="B763" s="411" t="s">
        <v>911</v>
      </c>
      <c r="C763" s="415" t="s">
        <v>912</v>
      </c>
      <c r="D763" s="412"/>
      <c r="E763" s="412"/>
    </row>
    <row r="764" spans="1:5" ht="15.75" customHeight="1" outlineLevel="1">
      <c r="A764" s="410"/>
      <c r="B764" s="413" t="s">
        <v>913</v>
      </c>
      <c r="C764" s="415"/>
      <c r="D764" s="412">
        <v>0</v>
      </c>
      <c r="E764" s="412">
        <v>0</v>
      </c>
    </row>
    <row r="765" spans="1:5" ht="15.75" customHeight="1" outlineLevel="1">
      <c r="A765" s="410"/>
      <c r="B765" s="413" t="s">
        <v>914</v>
      </c>
      <c r="C765" s="415"/>
      <c r="D765" s="412">
        <v>0.1</v>
      </c>
      <c r="E765" s="412">
        <v>0</v>
      </c>
    </row>
    <row r="766" spans="1:5" ht="15.75" customHeight="1" outlineLevel="1">
      <c r="A766" s="410"/>
      <c r="B766" s="519" t="s">
        <v>358</v>
      </c>
      <c r="C766" s="1358" t="s">
        <v>915</v>
      </c>
      <c r="D766" s="1359"/>
      <c r="E766" s="1360"/>
    </row>
    <row r="767" spans="1:5" ht="21" customHeight="1" outlineLevel="1">
      <c r="A767" s="410"/>
      <c r="B767" s="411"/>
      <c r="C767" s="453"/>
      <c r="D767" s="454"/>
      <c r="E767" s="455"/>
    </row>
    <row r="768" spans="1:5" ht="13.5" customHeight="1" outlineLevel="1">
      <c r="A768" s="534"/>
      <c r="B768" s="521"/>
      <c r="C768" s="522"/>
      <c r="D768" s="523"/>
      <c r="E768" s="487"/>
    </row>
    <row r="769" spans="1:6" s="405" customFormat="1" ht="21" customHeight="1">
      <c r="A769" s="402" t="s">
        <v>916</v>
      </c>
      <c r="B769" s="403"/>
      <c r="C769" s="403"/>
      <c r="D769" s="403"/>
      <c r="E769" s="404"/>
    </row>
    <row r="770" spans="1:6" s="437" customFormat="1" ht="17.25" customHeight="1" outlineLevel="1">
      <c r="A770" s="424">
        <v>410</v>
      </c>
      <c r="B770" s="425" t="s">
        <v>917</v>
      </c>
      <c r="C770" s="436"/>
      <c r="D770" s="436"/>
      <c r="E770" s="436"/>
    </row>
    <row r="771" spans="1:6" ht="15.75" customHeight="1" outlineLevel="1">
      <c r="A771" s="410"/>
      <c r="B771" s="411" t="s">
        <v>918</v>
      </c>
      <c r="C771" s="415" t="s">
        <v>919</v>
      </c>
      <c r="D771" s="434"/>
      <c r="E771" s="410"/>
    </row>
    <row r="772" spans="1:6" ht="15.75" customHeight="1" outlineLevel="1">
      <c r="A772" s="410"/>
      <c r="B772" s="413" t="s">
        <v>920</v>
      </c>
      <c r="C772" s="410"/>
      <c r="D772" s="412">
        <v>0.5</v>
      </c>
      <c r="E772" s="412"/>
    </row>
    <row r="773" spans="1:6" ht="15.75" customHeight="1" outlineLevel="1">
      <c r="A773" s="410"/>
      <c r="B773" s="413" t="s">
        <v>921</v>
      </c>
      <c r="C773" s="410"/>
      <c r="D773" s="412">
        <v>0</v>
      </c>
      <c r="E773" s="412"/>
    </row>
    <row r="774" spans="1:6" ht="15.75" customHeight="1" outlineLevel="1">
      <c r="A774" s="410"/>
      <c r="B774" s="519" t="s">
        <v>541</v>
      </c>
      <c r="C774" s="410"/>
      <c r="D774" s="412">
        <v>2.5</v>
      </c>
      <c r="E774" s="412"/>
    </row>
    <row r="775" spans="1:6" ht="15.75" customHeight="1" outlineLevel="1">
      <c r="A775" s="410"/>
      <c r="B775" s="519" t="s">
        <v>542</v>
      </c>
      <c r="C775" s="410"/>
      <c r="D775" s="412">
        <v>1</v>
      </c>
      <c r="E775" s="412"/>
    </row>
    <row r="776" spans="1:6" ht="15.75" customHeight="1" outlineLevel="1">
      <c r="A776" s="410"/>
      <c r="B776" s="519" t="s">
        <v>543</v>
      </c>
      <c r="C776" s="410"/>
      <c r="D776" s="412">
        <v>0.5</v>
      </c>
      <c r="E776" s="412"/>
    </row>
    <row r="777" spans="1:6" ht="18.75" customHeight="1" outlineLevel="1">
      <c r="A777" s="410"/>
      <c r="B777" s="632" t="s">
        <v>540</v>
      </c>
      <c r="C777" s="415" t="s">
        <v>922</v>
      </c>
      <c r="D777" s="434"/>
      <c r="E777" s="410"/>
    </row>
    <row r="778" spans="1:6" ht="15.75" customHeight="1" outlineLevel="1">
      <c r="A778" s="410"/>
      <c r="B778" s="413"/>
      <c r="C778" s="456"/>
      <c r="D778" s="457"/>
      <c r="E778" s="647" t="s">
        <v>416</v>
      </c>
    </row>
    <row r="779" spans="1:6" s="423" customFormat="1" ht="15.75" customHeight="1" outlineLevel="1">
      <c r="A779" s="444"/>
      <c r="B779" s="619" t="s">
        <v>923</v>
      </c>
      <c r="C779" s="1340" t="s">
        <v>868</v>
      </c>
      <c r="D779" s="1380"/>
      <c r="E779" s="1381"/>
    </row>
    <row r="780" spans="1:6" s="423" customFormat="1" ht="21.75" customHeight="1" outlineLevel="1">
      <c r="A780" s="444"/>
      <c r="B780" s="619"/>
      <c r="C780" s="1351"/>
      <c r="D780" s="1352"/>
      <c r="E780" s="1353"/>
      <c r="F780" s="520"/>
    </row>
    <row r="781" spans="1:6" s="423" customFormat="1" ht="15.75" customHeight="1" outlineLevel="1">
      <c r="A781" s="444"/>
      <c r="B781" s="619" t="s">
        <v>924</v>
      </c>
      <c r="C781" s="1348" t="s">
        <v>866</v>
      </c>
      <c r="D781" s="1349"/>
      <c r="E781" s="1350"/>
    </row>
    <row r="782" spans="1:6" s="423" customFormat="1" ht="27.75" customHeight="1" outlineLevel="1">
      <c r="A782" s="444"/>
      <c r="B782" s="619"/>
      <c r="C782" s="1351"/>
      <c r="D782" s="1352"/>
      <c r="E782" s="1353"/>
    </row>
    <row r="783" spans="1:6" s="423" customFormat="1" ht="15.75" customHeight="1" outlineLevel="1">
      <c r="A783" s="444"/>
      <c r="B783" s="619" t="s">
        <v>926</v>
      </c>
      <c r="C783" s="1348" t="s">
        <v>927</v>
      </c>
      <c r="D783" s="1349"/>
      <c r="E783" s="1350"/>
    </row>
    <row r="784" spans="1:6" s="423" customFormat="1" ht="27.75" customHeight="1" outlineLevel="1">
      <c r="A784" s="444"/>
      <c r="B784" s="619"/>
      <c r="C784" s="1351"/>
      <c r="D784" s="1352"/>
      <c r="E784" s="1353"/>
    </row>
    <row r="785" spans="1:9" s="423" customFormat="1" ht="27.75" customHeight="1" outlineLevel="1">
      <c r="A785" s="444"/>
      <c r="B785" s="511" t="s">
        <v>544</v>
      </c>
      <c r="C785" s="1368" t="s">
        <v>931</v>
      </c>
      <c r="D785" s="1369"/>
      <c r="E785" s="412"/>
    </row>
    <row r="786" spans="1:9" s="423" customFormat="1" ht="27.75" customHeight="1" outlineLevel="1">
      <c r="A786" s="444"/>
      <c r="B786" s="413" t="s">
        <v>932</v>
      </c>
      <c r="C786" s="1370"/>
      <c r="D786" s="1371"/>
      <c r="E786" s="412">
        <v>0</v>
      </c>
    </row>
    <row r="787" spans="1:9" s="423" customFormat="1" ht="15.75" customHeight="1" outlineLevel="1">
      <c r="A787" s="444"/>
      <c r="B787" s="619" t="s">
        <v>928</v>
      </c>
      <c r="C787" s="1348" t="s">
        <v>519</v>
      </c>
      <c r="D787" s="1349"/>
      <c r="E787" s="1350"/>
    </row>
    <row r="788" spans="1:9" s="423" customFormat="1" ht="21.75" customHeight="1" outlineLevel="1">
      <c r="A788" s="444"/>
      <c r="B788" s="619"/>
      <c r="C788" s="1351"/>
      <c r="D788" s="1352"/>
      <c r="E788" s="1353"/>
      <c r="F788" s="568"/>
      <c r="G788" s="569"/>
    </row>
    <row r="789" spans="1:9" s="423" customFormat="1" ht="15.75" customHeight="1" outlineLevel="1">
      <c r="A789" s="444"/>
      <c r="B789" s="619" t="s">
        <v>929</v>
      </c>
      <c r="C789" s="1348" t="s">
        <v>925</v>
      </c>
      <c r="D789" s="1349"/>
      <c r="E789" s="1350"/>
    </row>
    <row r="790" spans="1:9" s="423" customFormat="1" ht="27.75" customHeight="1" outlineLevel="1">
      <c r="A790" s="444"/>
      <c r="B790" s="619"/>
      <c r="C790" s="1351"/>
      <c r="D790" s="1352"/>
      <c r="E790" s="1353"/>
    </row>
    <row r="791" spans="1:9" s="423" customFormat="1" ht="15.75" customHeight="1" outlineLevel="1">
      <c r="A791" s="427">
        <v>410</v>
      </c>
      <c r="B791" s="619" t="s">
        <v>930</v>
      </c>
      <c r="C791" s="1348" t="s">
        <v>927</v>
      </c>
      <c r="D791" s="1349"/>
      <c r="E791" s="1350"/>
    </row>
    <row r="792" spans="1:9" s="423" customFormat="1" ht="27.75" customHeight="1" outlineLevel="1">
      <c r="A792" s="444"/>
      <c r="B792" s="619"/>
      <c r="C792" s="1351"/>
      <c r="D792" s="1352"/>
      <c r="E792" s="1353"/>
    </row>
    <row r="793" spans="1:9" ht="29.25" customHeight="1" outlineLevel="1">
      <c r="A793" s="429"/>
      <c r="B793" s="430" t="s">
        <v>933</v>
      </c>
      <c r="C793" s="1354" t="s">
        <v>1460</v>
      </c>
      <c r="D793" s="1355"/>
      <c r="E793" s="432"/>
    </row>
    <row r="794" spans="1:9" s="437" customFormat="1" ht="17.25" customHeight="1" outlineLevel="1">
      <c r="A794" s="424">
        <v>411</v>
      </c>
      <c r="B794" s="425" t="s">
        <v>934</v>
      </c>
      <c r="C794" s="436"/>
      <c r="D794" s="436"/>
      <c r="E794" s="436"/>
      <c r="I794" s="518"/>
    </row>
    <row r="795" spans="1:9" ht="15.75" customHeight="1" outlineLevel="1">
      <c r="A795" s="410"/>
      <c r="B795" s="411" t="s">
        <v>918</v>
      </c>
      <c r="C795" s="415" t="s">
        <v>612</v>
      </c>
      <c r="D795" s="434"/>
      <c r="E795" s="410"/>
    </row>
    <row r="796" spans="1:9" ht="15.75" customHeight="1" outlineLevel="1">
      <c r="A796" s="410"/>
      <c r="B796" s="413" t="s">
        <v>935</v>
      </c>
      <c r="C796" s="410"/>
      <c r="D796" s="412">
        <v>1</v>
      </c>
      <c r="E796" s="412"/>
    </row>
    <row r="797" spans="1:9" ht="15.75" customHeight="1" outlineLevel="1">
      <c r="A797" s="429"/>
      <c r="B797" s="435" t="s">
        <v>936</v>
      </c>
      <c r="C797" s="429"/>
      <c r="D797" s="432">
        <v>3</v>
      </c>
      <c r="E797" s="432"/>
    </row>
    <row r="798" spans="1:9" s="437" customFormat="1" ht="17.25" customHeight="1" outlineLevel="1">
      <c r="A798" s="424">
        <v>412</v>
      </c>
      <c r="B798" s="425" t="s">
        <v>937</v>
      </c>
      <c r="C798" s="436"/>
      <c r="D798" s="436"/>
      <c r="E798" s="436"/>
    </row>
    <row r="799" spans="1:9" ht="15.75" customHeight="1" outlineLevel="1">
      <c r="A799" s="410"/>
      <c r="B799" s="411" t="s">
        <v>938</v>
      </c>
      <c r="C799" s="415" t="s">
        <v>939</v>
      </c>
      <c r="D799" s="434"/>
      <c r="E799" s="410"/>
    </row>
    <row r="800" spans="1:9" ht="29.25" customHeight="1" outlineLevel="1">
      <c r="A800" s="410"/>
      <c r="B800" s="433" t="s">
        <v>940</v>
      </c>
      <c r="C800" s="410"/>
      <c r="D800" s="412">
        <v>20</v>
      </c>
      <c r="E800" s="412"/>
    </row>
    <row r="801" spans="1:5" ht="15.75" customHeight="1" outlineLevel="1">
      <c r="A801" s="410"/>
      <c r="B801" s="413" t="s">
        <v>941</v>
      </c>
      <c r="C801" s="410"/>
      <c r="D801" s="412"/>
      <c r="E801" s="412"/>
    </row>
    <row r="802" spans="1:5" ht="41.25" customHeight="1" outlineLevel="1">
      <c r="A802" s="410"/>
      <c r="B802" s="433" t="s">
        <v>942</v>
      </c>
      <c r="C802" s="410"/>
      <c r="D802" s="418" t="s">
        <v>700</v>
      </c>
      <c r="E802" s="412"/>
    </row>
    <row r="803" spans="1:5" ht="25.5" outlineLevel="1">
      <c r="A803" s="410"/>
      <c r="B803" s="433"/>
      <c r="C803" s="410"/>
      <c r="D803" s="441" t="s">
        <v>726</v>
      </c>
      <c r="E803" s="412"/>
    </row>
    <row r="804" spans="1:5" ht="41.25" customHeight="1" outlineLevel="1">
      <c r="A804" s="410"/>
      <c r="B804" s="433" t="s">
        <v>943</v>
      </c>
      <c r="C804" s="410"/>
      <c r="D804" s="412">
        <v>400</v>
      </c>
      <c r="E804" s="412"/>
    </row>
    <row r="805" spans="1:5" ht="15.75" customHeight="1" outlineLevel="1">
      <c r="A805" s="410"/>
      <c r="B805" s="413" t="s">
        <v>944</v>
      </c>
      <c r="C805" s="410"/>
      <c r="D805" s="412">
        <v>100</v>
      </c>
      <c r="E805" s="412"/>
    </row>
    <row r="806" spans="1:5" ht="30" customHeight="1" outlineLevel="1">
      <c r="A806" s="410"/>
      <c r="B806" s="433" t="s">
        <v>945</v>
      </c>
      <c r="C806" s="410"/>
      <c r="D806" s="412">
        <v>100</v>
      </c>
      <c r="E806" s="412"/>
    </row>
    <row r="807" spans="1:5" ht="15.75" customHeight="1" outlineLevel="1">
      <c r="A807" s="410"/>
      <c r="B807" s="413" t="s">
        <v>946</v>
      </c>
      <c r="C807" s="410"/>
      <c r="D807" s="418" t="s">
        <v>700</v>
      </c>
      <c r="E807" s="412"/>
    </row>
    <row r="808" spans="1:5" ht="25.5" outlineLevel="1">
      <c r="A808" s="410"/>
      <c r="B808" s="433"/>
      <c r="C808" s="410"/>
      <c r="D808" s="441" t="s">
        <v>947</v>
      </c>
      <c r="E808" s="412"/>
    </row>
    <row r="809" spans="1:5" ht="15.75" customHeight="1" outlineLevel="1">
      <c r="A809" s="410"/>
      <c r="B809" s="413" t="s">
        <v>948</v>
      </c>
      <c r="C809" s="410"/>
      <c r="D809" s="412">
        <v>60</v>
      </c>
      <c r="E809" s="412"/>
    </row>
    <row r="810" spans="1:5" ht="15.75" customHeight="1" outlineLevel="1">
      <c r="A810" s="410"/>
      <c r="B810" s="413" t="s">
        <v>949</v>
      </c>
      <c r="C810" s="410"/>
      <c r="D810" s="438" t="s">
        <v>1560</v>
      </c>
      <c r="E810" s="412"/>
    </row>
    <row r="811" spans="1:5" ht="15.75" customHeight="1" outlineLevel="1">
      <c r="A811" s="410"/>
      <c r="B811" s="413" t="s">
        <v>950</v>
      </c>
      <c r="C811" s="410"/>
      <c r="D811" s="412">
        <v>150</v>
      </c>
      <c r="E811" s="412"/>
    </row>
    <row r="812" spans="1:5" ht="15.75" customHeight="1" outlineLevel="1">
      <c r="A812" s="410"/>
      <c r="B812" s="411" t="s">
        <v>951</v>
      </c>
      <c r="C812" s="415" t="s">
        <v>952</v>
      </c>
      <c r="D812" s="434"/>
      <c r="E812" s="410"/>
    </row>
    <row r="813" spans="1:5" ht="15.75" customHeight="1" outlineLevel="1">
      <c r="A813" s="410"/>
      <c r="B813" s="413" t="s">
        <v>953</v>
      </c>
      <c r="C813" s="410"/>
      <c r="D813" s="412">
        <v>10</v>
      </c>
      <c r="E813" s="412"/>
    </row>
    <row r="814" spans="1:5" ht="15.75" customHeight="1" outlineLevel="1">
      <c r="A814" s="410"/>
      <c r="B814" s="413" t="s">
        <v>954</v>
      </c>
      <c r="C814" s="410"/>
      <c r="D814" s="412">
        <v>50</v>
      </c>
      <c r="E814" s="412"/>
    </row>
    <row r="815" spans="1:5" ht="15.75" customHeight="1" outlineLevel="1">
      <c r="A815" s="410"/>
      <c r="B815" s="413" t="s">
        <v>955</v>
      </c>
      <c r="C815" s="410"/>
      <c r="D815" s="418" t="s">
        <v>956</v>
      </c>
      <c r="E815" s="412"/>
    </row>
    <row r="816" spans="1:5" ht="15.75" customHeight="1" outlineLevel="1">
      <c r="A816" s="410"/>
      <c r="B816" s="413" t="s">
        <v>957</v>
      </c>
      <c r="C816" s="410"/>
      <c r="D816" s="412">
        <v>10</v>
      </c>
      <c r="E816" s="412"/>
    </row>
    <row r="817" spans="1:5" ht="15.75" customHeight="1" outlineLevel="1">
      <c r="A817" s="429"/>
      <c r="B817" s="435" t="s">
        <v>958</v>
      </c>
      <c r="C817" s="429"/>
      <c r="D817" s="432">
        <v>50</v>
      </c>
      <c r="E817" s="432"/>
    </row>
    <row r="818" spans="1:5" s="437" customFormat="1" ht="17.25" customHeight="1" outlineLevel="1">
      <c r="A818" s="573">
        <v>413</v>
      </c>
      <c r="B818" s="574" t="s">
        <v>959</v>
      </c>
      <c r="C818" s="575"/>
      <c r="D818" s="575"/>
      <c r="E818" s="576" t="s">
        <v>417</v>
      </c>
    </row>
    <row r="819" spans="1:5" ht="29.25" customHeight="1" outlineLevel="1">
      <c r="A819" s="573"/>
      <c r="B819" s="577" t="s">
        <v>462</v>
      </c>
      <c r="C819" s="573"/>
      <c r="D819" s="576">
        <v>0</v>
      </c>
      <c r="E819" s="576"/>
    </row>
    <row r="820" spans="1:5" ht="18.75" customHeight="1" outlineLevel="1">
      <c r="A820" s="573"/>
      <c r="B820" s="577" t="s">
        <v>960</v>
      </c>
      <c r="C820" s="573"/>
      <c r="D820" s="576"/>
      <c r="E820" s="576"/>
    </row>
    <row r="821" spans="1:5" ht="15.75" customHeight="1" outlineLevel="1">
      <c r="A821" s="573"/>
      <c r="B821" s="578" t="s">
        <v>961</v>
      </c>
      <c r="C821" s="573"/>
      <c r="D821" s="579"/>
      <c r="E821" s="573"/>
    </row>
    <row r="822" spans="1:5" ht="15.75" customHeight="1" outlineLevel="1">
      <c r="A822" s="573"/>
      <c r="B822" s="580" t="s">
        <v>361</v>
      </c>
      <c r="C822" s="573"/>
      <c r="D822" s="576">
        <v>0</v>
      </c>
      <c r="E822" s="576"/>
    </row>
    <row r="823" spans="1:5" ht="15.75" customHeight="1" outlineLevel="1">
      <c r="A823" s="573"/>
      <c r="B823" s="580" t="s">
        <v>457</v>
      </c>
      <c r="C823" s="573"/>
      <c r="D823" s="576">
        <v>0</v>
      </c>
      <c r="E823" s="576"/>
    </row>
    <row r="824" spans="1:5" ht="27.75" customHeight="1" outlineLevel="1">
      <c r="A824" s="573"/>
      <c r="B824" s="580" t="s">
        <v>503</v>
      </c>
      <c r="C824" s="573"/>
      <c r="D824" s="576"/>
      <c r="E824" s="576"/>
    </row>
    <row r="825" spans="1:5" ht="33" customHeight="1" outlineLevel="1">
      <c r="A825" s="573"/>
      <c r="B825" s="580" t="s">
        <v>504</v>
      </c>
      <c r="C825" s="573"/>
      <c r="D825" s="576">
        <v>0</v>
      </c>
      <c r="E825" s="576"/>
    </row>
    <row r="826" spans="1:5" ht="24.75" customHeight="1" outlineLevel="1">
      <c r="A826" s="573"/>
      <c r="B826" s="581" t="s">
        <v>505</v>
      </c>
      <c r="C826" s="573"/>
      <c r="D826" s="579"/>
      <c r="E826" s="573"/>
    </row>
    <row r="827" spans="1:5" ht="16.5" customHeight="1" outlineLevel="1">
      <c r="A827" s="573"/>
      <c r="B827" s="580" t="s">
        <v>361</v>
      </c>
      <c r="C827" s="573"/>
      <c r="D827" s="576"/>
      <c r="E827" s="573"/>
    </row>
    <row r="828" spans="1:5" ht="15.75" customHeight="1" outlineLevel="1">
      <c r="A828" s="573"/>
      <c r="B828" s="580" t="s">
        <v>463</v>
      </c>
      <c r="C828" s="573"/>
      <c r="D828" s="576">
        <v>10</v>
      </c>
      <c r="E828" s="576"/>
    </row>
    <row r="829" spans="1:5" ht="15.75" customHeight="1" outlineLevel="1">
      <c r="A829" s="573"/>
      <c r="B829" s="580" t="s">
        <v>464</v>
      </c>
      <c r="C829" s="573"/>
      <c r="D829" s="576">
        <v>60</v>
      </c>
      <c r="E829" s="576"/>
    </row>
    <row r="830" spans="1:5" ht="15.75" customHeight="1" outlineLevel="1">
      <c r="A830" s="573"/>
      <c r="B830" s="580" t="s">
        <v>457</v>
      </c>
      <c r="C830" s="573"/>
      <c r="D830" s="576">
        <v>20</v>
      </c>
      <c r="E830" s="576"/>
    </row>
    <row r="831" spans="1:5" ht="15.75" customHeight="1" outlineLevel="1">
      <c r="A831" s="573"/>
      <c r="B831" s="580" t="s">
        <v>465</v>
      </c>
      <c r="C831" s="573"/>
      <c r="D831" s="576">
        <v>70</v>
      </c>
      <c r="E831" s="576"/>
    </row>
    <row r="832" spans="1:5" ht="27.75" customHeight="1" outlineLevel="1">
      <c r="A832" s="573"/>
      <c r="B832" s="580" t="s">
        <v>466</v>
      </c>
      <c r="C832" s="573"/>
      <c r="D832" s="576">
        <v>90</v>
      </c>
      <c r="E832" s="576"/>
    </row>
    <row r="833" spans="1:5" ht="24.75" customHeight="1" outlineLevel="1">
      <c r="A833" s="573"/>
      <c r="B833" s="580" t="s">
        <v>467</v>
      </c>
      <c r="C833" s="573"/>
      <c r="D833" s="576">
        <v>110</v>
      </c>
      <c r="E833" s="576"/>
    </row>
    <row r="834" spans="1:5" ht="26.25" customHeight="1" outlineLevel="1">
      <c r="A834" s="573"/>
      <c r="B834" s="581" t="s">
        <v>506</v>
      </c>
      <c r="C834" s="573"/>
      <c r="D834" s="579"/>
      <c r="E834" s="573"/>
    </row>
    <row r="835" spans="1:5" ht="18" customHeight="1" outlineLevel="1">
      <c r="A835" s="573"/>
      <c r="B835" s="580" t="s">
        <v>361</v>
      </c>
      <c r="C835" s="573"/>
      <c r="D835" s="576"/>
      <c r="E835" s="573"/>
    </row>
    <row r="836" spans="1:5" ht="15.75" customHeight="1" outlineLevel="1">
      <c r="A836" s="573"/>
      <c r="B836" s="580" t="s">
        <v>463</v>
      </c>
      <c r="C836" s="573"/>
      <c r="D836" s="576">
        <v>15</v>
      </c>
      <c r="E836" s="576"/>
    </row>
    <row r="837" spans="1:5" ht="15.75" customHeight="1" outlineLevel="1">
      <c r="A837" s="573"/>
      <c r="B837" s="580" t="s">
        <v>464</v>
      </c>
      <c r="C837" s="573"/>
      <c r="D837" s="576">
        <v>65</v>
      </c>
      <c r="E837" s="576"/>
    </row>
    <row r="838" spans="1:5" ht="15.75" customHeight="1" outlineLevel="1">
      <c r="A838" s="573"/>
      <c r="B838" s="580" t="s">
        <v>457</v>
      </c>
      <c r="C838" s="573"/>
      <c r="D838" s="576">
        <v>30</v>
      </c>
      <c r="E838" s="576"/>
    </row>
    <row r="839" spans="1:5" outlineLevel="1">
      <c r="A839" s="573"/>
      <c r="B839" s="580" t="s">
        <v>465</v>
      </c>
      <c r="C839" s="573"/>
      <c r="D839" s="576">
        <v>90</v>
      </c>
      <c r="E839" s="576"/>
    </row>
    <row r="840" spans="1:5" ht="44.25" customHeight="1" outlineLevel="1">
      <c r="A840" s="573"/>
      <c r="B840" s="580" t="s">
        <v>466</v>
      </c>
      <c r="C840" s="573"/>
      <c r="D840" s="576">
        <v>130</v>
      </c>
      <c r="E840" s="576"/>
    </row>
    <row r="841" spans="1:5" ht="41.25" customHeight="1" outlineLevel="1">
      <c r="A841" s="573"/>
      <c r="B841" s="580" t="s">
        <v>467</v>
      </c>
      <c r="C841" s="573"/>
      <c r="D841" s="576">
        <v>150</v>
      </c>
      <c r="E841" s="576"/>
    </row>
    <row r="842" spans="1:5" ht="39.75" customHeight="1" outlineLevel="1">
      <c r="A842" s="573"/>
      <c r="B842" s="577" t="s">
        <v>962</v>
      </c>
      <c r="C842" s="573"/>
      <c r="D842" s="579"/>
      <c r="E842" s="576"/>
    </row>
    <row r="843" spans="1:5" ht="18.75" customHeight="1" outlineLevel="1">
      <c r="A843" s="573"/>
      <c r="B843" s="580" t="s">
        <v>361</v>
      </c>
      <c r="C843" s="573"/>
      <c r="D843" s="576">
        <v>20</v>
      </c>
      <c r="E843" s="576"/>
    </row>
    <row r="844" spans="1:5" ht="18.75" customHeight="1" outlineLevel="1">
      <c r="A844" s="573"/>
      <c r="B844" s="580" t="s">
        <v>457</v>
      </c>
      <c r="C844" s="573"/>
      <c r="D844" s="576">
        <v>50</v>
      </c>
      <c r="E844" s="576"/>
    </row>
    <row r="845" spans="1:5" ht="18.75" customHeight="1" outlineLevel="1">
      <c r="A845" s="573"/>
      <c r="B845" s="580" t="s">
        <v>465</v>
      </c>
      <c r="C845" s="573"/>
      <c r="D845" s="576">
        <v>60</v>
      </c>
      <c r="E845" s="576"/>
    </row>
    <row r="846" spans="1:5" ht="15.75" customHeight="1" outlineLevel="1">
      <c r="A846" s="573"/>
      <c r="B846" s="580" t="s">
        <v>466</v>
      </c>
      <c r="C846" s="573"/>
      <c r="D846" s="576">
        <v>80</v>
      </c>
      <c r="E846" s="576"/>
    </row>
    <row r="847" spans="1:5" ht="15.75" customHeight="1" outlineLevel="1">
      <c r="A847" s="573"/>
      <c r="B847" s="580" t="s">
        <v>467</v>
      </c>
      <c r="C847" s="573"/>
      <c r="D847" s="576">
        <v>100</v>
      </c>
      <c r="E847" s="576"/>
    </row>
    <row r="848" spans="1:5" ht="15.75" customHeight="1" outlineLevel="1">
      <c r="A848" s="573"/>
      <c r="B848" s="580"/>
      <c r="C848" s="573"/>
      <c r="D848" s="576"/>
      <c r="E848" s="576"/>
    </row>
    <row r="849" spans="1:5" ht="15.75" customHeight="1" outlineLevel="1">
      <c r="A849" s="573"/>
      <c r="B849" s="580" t="s">
        <v>468</v>
      </c>
      <c r="C849" s="573"/>
      <c r="D849" s="582"/>
      <c r="E849" s="576"/>
    </row>
    <row r="850" spans="1:5" ht="15.75" customHeight="1" outlineLevel="1">
      <c r="A850" s="573"/>
      <c r="B850" s="580" t="s">
        <v>361</v>
      </c>
      <c r="C850" s="573"/>
      <c r="D850" s="582">
        <v>0</v>
      </c>
      <c r="E850" s="576"/>
    </row>
    <row r="851" spans="1:5" ht="15.75" customHeight="1" outlineLevel="1">
      <c r="A851" s="573"/>
      <c r="B851" s="580" t="s">
        <v>457</v>
      </c>
      <c r="C851" s="573"/>
      <c r="D851" s="582">
        <v>0</v>
      </c>
      <c r="E851" s="576"/>
    </row>
    <row r="852" spans="1:5" ht="15.75" customHeight="1" outlineLevel="1">
      <c r="A852" s="573"/>
      <c r="B852" s="580" t="s">
        <v>465</v>
      </c>
      <c r="C852" s="573"/>
      <c r="D852" s="582" t="s">
        <v>469</v>
      </c>
      <c r="E852" s="576"/>
    </row>
    <row r="853" spans="1:5" outlineLevel="1">
      <c r="A853" s="573"/>
      <c r="B853" s="580" t="s">
        <v>466</v>
      </c>
      <c r="C853" s="573"/>
      <c r="D853" s="582" t="s">
        <v>470</v>
      </c>
      <c r="E853" s="576"/>
    </row>
    <row r="854" spans="1:5" ht="38.25" customHeight="1" outlineLevel="1">
      <c r="A854" s="573"/>
      <c r="B854" s="580" t="s">
        <v>467</v>
      </c>
      <c r="C854" s="573"/>
      <c r="D854" s="582" t="s">
        <v>470</v>
      </c>
      <c r="E854" s="576"/>
    </row>
    <row r="855" spans="1:5" ht="30.75" customHeight="1" outlineLevel="1">
      <c r="A855" s="573"/>
      <c r="B855" s="577" t="s">
        <v>471</v>
      </c>
      <c r="C855" s="573"/>
      <c r="D855" s="582">
        <v>0</v>
      </c>
      <c r="E855" s="576"/>
    </row>
    <row r="856" spans="1:5" ht="24" customHeight="1" outlineLevel="1">
      <c r="A856" s="573"/>
      <c r="B856" s="577" t="s">
        <v>472</v>
      </c>
      <c r="C856" s="573"/>
      <c r="D856" s="579"/>
      <c r="E856" s="576"/>
    </row>
    <row r="857" spans="1:5" ht="15.75" customHeight="1" outlineLevel="1">
      <c r="A857" s="573"/>
      <c r="B857" s="578" t="s">
        <v>362</v>
      </c>
      <c r="C857" s="573" t="s">
        <v>963</v>
      </c>
      <c r="D857" s="579"/>
      <c r="E857" s="576"/>
    </row>
    <row r="858" spans="1:5" ht="15.75" customHeight="1" outlineLevel="1">
      <c r="A858" s="573"/>
      <c r="B858" s="580" t="s">
        <v>361</v>
      </c>
      <c r="C858" s="573"/>
      <c r="D858" s="579" t="s">
        <v>836</v>
      </c>
      <c r="E858" s="576"/>
    </row>
    <row r="859" spans="1:5" ht="15.75" customHeight="1" outlineLevel="1">
      <c r="A859" s="573"/>
      <c r="B859" s="580" t="s">
        <v>507</v>
      </c>
      <c r="C859" s="573"/>
      <c r="D859" s="579" t="s">
        <v>508</v>
      </c>
      <c r="E859" s="576"/>
    </row>
    <row r="860" spans="1:5" ht="15.75" customHeight="1" outlineLevel="1">
      <c r="A860" s="573"/>
      <c r="B860" s="580" t="s">
        <v>457</v>
      </c>
      <c r="C860" s="573"/>
      <c r="D860" s="583" t="s">
        <v>1358</v>
      </c>
      <c r="E860" s="576"/>
    </row>
    <row r="861" spans="1:5" ht="15.75" customHeight="1" outlineLevel="1">
      <c r="A861" s="573"/>
      <c r="B861" s="580" t="s">
        <v>458</v>
      </c>
      <c r="C861" s="573"/>
      <c r="D861" s="583" t="s">
        <v>874</v>
      </c>
      <c r="E861" s="576"/>
    </row>
    <row r="862" spans="1:5" ht="15.75" customHeight="1" outlineLevel="1">
      <c r="A862" s="573"/>
      <c r="B862" s="580" t="s">
        <v>473</v>
      </c>
      <c r="C862" s="573"/>
      <c r="D862" s="583" t="s">
        <v>874</v>
      </c>
      <c r="E862" s="584"/>
    </row>
    <row r="863" spans="1:5" ht="19.5" customHeight="1" outlineLevel="1">
      <c r="A863" s="573"/>
      <c r="B863" s="578" t="s">
        <v>474</v>
      </c>
      <c r="C863" s="573" t="s">
        <v>964</v>
      </c>
      <c r="D863" s="583" t="s">
        <v>970</v>
      </c>
      <c r="E863" s="584"/>
    </row>
    <row r="864" spans="1:5" ht="15.75" customHeight="1" outlineLevel="1">
      <c r="A864" s="573"/>
      <c r="B864" s="578" t="s">
        <v>363</v>
      </c>
      <c r="C864" s="573"/>
      <c r="D864" s="576">
        <v>0</v>
      </c>
      <c r="E864" s="573"/>
    </row>
    <row r="865" spans="1:5" ht="15.75" customHeight="1" outlineLevel="1">
      <c r="A865" s="573"/>
      <c r="B865" s="577" t="s">
        <v>475</v>
      </c>
      <c r="C865" s="573" t="s">
        <v>965</v>
      </c>
      <c r="D865" s="579"/>
      <c r="E865" s="576"/>
    </row>
    <row r="866" spans="1:5" ht="15.75" customHeight="1" outlineLevel="1">
      <c r="A866" s="573"/>
      <c r="B866" s="578" t="s">
        <v>966</v>
      </c>
      <c r="C866" s="573"/>
      <c r="D866" s="583" t="s">
        <v>874</v>
      </c>
      <c r="E866" s="576"/>
    </row>
    <row r="867" spans="1:5" ht="15.75" customHeight="1" outlineLevel="1">
      <c r="A867" s="573"/>
      <c r="B867" s="580"/>
      <c r="C867" s="573"/>
      <c r="D867" s="585" t="s">
        <v>476</v>
      </c>
      <c r="E867" s="576"/>
    </row>
    <row r="868" spans="1:5" ht="15.75" customHeight="1" outlineLevel="1">
      <c r="A868" s="573"/>
      <c r="B868" s="578" t="s">
        <v>967</v>
      </c>
      <c r="C868" s="573"/>
      <c r="D868" s="576">
        <v>0</v>
      </c>
      <c r="E868" s="576"/>
    </row>
    <row r="869" spans="1:5" ht="15.75" customHeight="1" outlineLevel="1">
      <c r="A869" s="573"/>
      <c r="B869" s="577" t="s">
        <v>477</v>
      </c>
      <c r="C869" s="573" t="s">
        <v>968</v>
      </c>
      <c r="D869" s="579"/>
      <c r="E869" s="576"/>
    </row>
    <row r="870" spans="1:5" ht="15.75" customHeight="1" outlineLevel="1">
      <c r="A870" s="573"/>
      <c r="B870" s="578" t="s">
        <v>969</v>
      </c>
      <c r="C870" s="573"/>
      <c r="D870" s="579"/>
      <c r="E870" s="576"/>
    </row>
    <row r="871" spans="1:5" ht="15.75" customHeight="1" outlineLevel="1">
      <c r="A871" s="573"/>
      <c r="B871" s="580" t="s">
        <v>361</v>
      </c>
      <c r="C871" s="573"/>
      <c r="D871" s="579" t="s">
        <v>1500</v>
      </c>
      <c r="E871" s="576"/>
    </row>
    <row r="872" spans="1:5" ht="15.75" customHeight="1" outlineLevel="1">
      <c r="A872" s="573"/>
      <c r="B872" s="580"/>
      <c r="C872" s="573"/>
      <c r="D872" s="579"/>
      <c r="E872" s="576"/>
    </row>
    <row r="873" spans="1:5" ht="15.75" customHeight="1" outlineLevel="1">
      <c r="A873" s="573"/>
      <c r="B873" s="580" t="s">
        <v>457</v>
      </c>
      <c r="C873" s="573"/>
      <c r="D873" s="583" t="s">
        <v>971</v>
      </c>
      <c r="E873" s="576"/>
    </row>
    <row r="874" spans="1:5" ht="12" customHeight="1" outlineLevel="1">
      <c r="A874" s="573"/>
      <c r="B874" s="580"/>
      <c r="C874" s="573"/>
      <c r="D874" s="585" t="s">
        <v>478</v>
      </c>
      <c r="E874" s="576"/>
    </row>
    <row r="875" spans="1:5" ht="15.75" customHeight="1" outlineLevel="1">
      <c r="A875" s="573"/>
      <c r="B875" s="580" t="s">
        <v>458</v>
      </c>
      <c r="C875" s="573"/>
      <c r="D875" s="583" t="s">
        <v>904</v>
      </c>
      <c r="E875" s="576"/>
    </row>
    <row r="876" spans="1:5" ht="27" customHeight="1" outlineLevel="1">
      <c r="A876" s="573"/>
      <c r="B876" s="580"/>
      <c r="C876" s="573"/>
      <c r="D876" s="585" t="s">
        <v>479</v>
      </c>
      <c r="E876" s="576"/>
    </row>
    <row r="877" spans="1:5" ht="15.75" customHeight="1" outlineLevel="1">
      <c r="A877" s="573"/>
      <c r="B877" s="580" t="s">
        <v>473</v>
      </c>
      <c r="C877" s="573"/>
      <c r="D877" s="583" t="s">
        <v>904</v>
      </c>
      <c r="E877" s="576"/>
    </row>
    <row r="878" spans="1:5" ht="15.75" customHeight="1" outlineLevel="1">
      <c r="A878" s="573"/>
      <c r="B878" s="580"/>
      <c r="C878" s="573"/>
      <c r="D878" s="585" t="s">
        <v>479</v>
      </c>
      <c r="E878" s="576"/>
    </row>
    <row r="879" spans="1:5" ht="21" customHeight="1" outlineLevel="1">
      <c r="A879" s="573"/>
      <c r="B879" s="578" t="s">
        <v>967</v>
      </c>
      <c r="C879" s="573"/>
      <c r="D879" s="576">
        <v>0</v>
      </c>
      <c r="E879" s="576"/>
    </row>
    <row r="880" spans="1:5" ht="21" customHeight="1" outlineLevel="1">
      <c r="A880" s="573"/>
      <c r="B880" s="581" t="s">
        <v>480</v>
      </c>
      <c r="C880" s="573"/>
      <c r="D880" s="576"/>
      <c r="E880" s="576"/>
    </row>
    <row r="881" spans="1:5" ht="15.75" customHeight="1" outlineLevel="1">
      <c r="A881" s="573"/>
      <c r="B881" s="578" t="s">
        <v>481</v>
      </c>
      <c r="C881" s="573"/>
      <c r="D881" s="576">
        <v>0</v>
      </c>
      <c r="E881" s="576"/>
    </row>
    <row r="882" spans="1:5" ht="15.75" customHeight="1" outlineLevel="1">
      <c r="A882" s="573"/>
      <c r="B882" s="578" t="s">
        <v>482</v>
      </c>
      <c r="C882" s="573"/>
      <c r="D882" s="582" t="s">
        <v>483</v>
      </c>
      <c r="E882" s="576"/>
    </row>
    <row r="883" spans="1:5" ht="15.75" customHeight="1" outlineLevel="1">
      <c r="A883" s="573"/>
      <c r="B883" s="577" t="s">
        <v>484</v>
      </c>
      <c r="C883" s="573"/>
      <c r="D883" s="576" t="s">
        <v>972</v>
      </c>
      <c r="E883" s="573"/>
    </row>
    <row r="884" spans="1:5" ht="38.25" customHeight="1" outlineLevel="1">
      <c r="A884" s="573"/>
      <c r="B884" s="577"/>
      <c r="C884" s="573"/>
      <c r="D884" s="576"/>
      <c r="E884" s="576"/>
    </row>
    <row r="885" spans="1:5" ht="35.25" customHeight="1" outlineLevel="1">
      <c r="A885" s="573"/>
      <c r="B885" s="577" t="s">
        <v>485</v>
      </c>
      <c r="C885" s="573"/>
      <c r="D885" s="576">
        <v>10</v>
      </c>
      <c r="E885" s="573"/>
    </row>
    <row r="886" spans="1:5" ht="24" customHeight="1" outlineLevel="1">
      <c r="A886" s="573"/>
      <c r="B886" s="577" t="s">
        <v>486</v>
      </c>
      <c r="C886" s="586"/>
      <c r="D886" s="576"/>
      <c r="E886" s="576"/>
    </row>
    <row r="887" spans="1:5" ht="39.75" customHeight="1" outlineLevel="1">
      <c r="A887" s="573"/>
      <c r="B887" s="577" t="s">
        <v>487</v>
      </c>
      <c r="C887" s="586"/>
      <c r="D887" s="1356" t="s">
        <v>974</v>
      </c>
      <c r="E887" s="1357"/>
    </row>
    <row r="888" spans="1:5" ht="28.5" customHeight="1" outlineLevel="1">
      <c r="A888" s="573"/>
      <c r="B888" s="577" t="s">
        <v>488</v>
      </c>
      <c r="C888" s="573"/>
      <c r="D888" s="1356" t="s">
        <v>974</v>
      </c>
      <c r="E888" s="1357"/>
    </row>
    <row r="889" spans="1:5" ht="15.75" customHeight="1" outlineLevel="1">
      <c r="A889" s="573"/>
      <c r="B889" s="577" t="s">
        <v>489</v>
      </c>
      <c r="C889" s="586"/>
      <c r="D889" s="576">
        <v>1</v>
      </c>
      <c r="E889" s="576"/>
    </row>
    <row r="890" spans="1:5" ht="17.25" customHeight="1" outlineLevel="1">
      <c r="A890" s="573"/>
      <c r="B890" s="577" t="s">
        <v>490</v>
      </c>
      <c r="C890" s="586"/>
      <c r="D890" s="576">
        <v>0</v>
      </c>
      <c r="E890" s="576"/>
    </row>
    <row r="891" spans="1:5" ht="54.75" customHeight="1" outlineLevel="1">
      <c r="A891" s="573"/>
      <c r="B891" s="587" t="s">
        <v>491</v>
      </c>
      <c r="C891" s="588"/>
      <c r="D891" s="576">
        <v>0</v>
      </c>
      <c r="E891" s="576"/>
    </row>
    <row r="892" spans="1:5" ht="24" customHeight="1" outlineLevel="1">
      <c r="A892" s="573"/>
      <c r="B892" s="587" t="s">
        <v>492</v>
      </c>
      <c r="C892" s="573" t="s">
        <v>973</v>
      </c>
      <c r="D892" s="576">
        <v>10</v>
      </c>
      <c r="E892" s="573"/>
    </row>
    <row r="893" spans="1:5" ht="29.25" customHeight="1" outlineLevel="1">
      <c r="A893" s="573"/>
      <c r="B893" s="589"/>
      <c r="C893" s="573"/>
      <c r="D893" s="590"/>
      <c r="E893" s="576"/>
    </row>
    <row r="894" spans="1:5" ht="29.25" customHeight="1" outlineLevel="1">
      <c r="A894" s="424">
        <v>414</v>
      </c>
      <c r="B894" s="425" t="s">
        <v>975</v>
      </c>
      <c r="C894" s="436"/>
      <c r="E894" s="576"/>
    </row>
    <row r="895" spans="1:5" ht="29.25" customHeight="1" outlineLevel="1">
      <c r="A895" s="410"/>
      <c r="B895" s="417" t="s">
        <v>976</v>
      </c>
      <c r="C895" s="415" t="s">
        <v>977</v>
      </c>
      <c r="D895" s="412"/>
      <c r="E895" s="576"/>
    </row>
    <row r="896" spans="1:5" ht="29.25" customHeight="1" outlineLevel="1">
      <c r="A896" s="427">
        <v>414</v>
      </c>
      <c r="B896" s="413" t="s">
        <v>978</v>
      </c>
      <c r="C896" s="410"/>
      <c r="D896" s="412">
        <v>3</v>
      </c>
      <c r="E896" s="576"/>
    </row>
    <row r="897" spans="1:5" ht="29.25" customHeight="1" outlineLevel="1">
      <c r="A897" s="410"/>
      <c r="B897" s="433" t="s">
        <v>979</v>
      </c>
      <c r="C897" s="410"/>
      <c r="D897" s="412">
        <v>2</v>
      </c>
      <c r="E897" s="412"/>
    </row>
    <row r="898" spans="1:5" ht="29.25" customHeight="1" outlineLevel="1">
      <c r="A898" s="410"/>
      <c r="B898" s="433" t="s">
        <v>980</v>
      </c>
      <c r="C898" s="410"/>
      <c r="D898" s="412">
        <v>3</v>
      </c>
      <c r="E898" s="412"/>
    </row>
    <row r="899" spans="1:5" ht="24" customHeight="1" outlineLevel="1">
      <c r="A899" s="410"/>
      <c r="B899" s="433" t="s">
        <v>981</v>
      </c>
      <c r="C899" s="410"/>
      <c r="D899" s="412">
        <v>2</v>
      </c>
      <c r="E899" s="412"/>
    </row>
    <row r="900" spans="1:5" ht="29.25" customHeight="1" outlineLevel="1">
      <c r="A900" s="410"/>
      <c r="B900" s="411" t="s">
        <v>982</v>
      </c>
      <c r="C900" s="415" t="s">
        <v>977</v>
      </c>
      <c r="D900" s="434"/>
      <c r="E900" s="410"/>
    </row>
    <row r="901" spans="1:5" ht="25.5" outlineLevel="1">
      <c r="A901" s="410"/>
      <c r="B901" s="433" t="s">
        <v>983</v>
      </c>
      <c r="C901" s="410"/>
      <c r="D901" s="418" t="s">
        <v>984</v>
      </c>
      <c r="E901" s="412"/>
    </row>
    <row r="902" spans="1:5" ht="31.5" customHeight="1" outlineLevel="1">
      <c r="A902" s="410"/>
      <c r="B902" s="433"/>
      <c r="C902" s="410"/>
      <c r="D902" s="441" t="s">
        <v>985</v>
      </c>
      <c r="E902" s="412"/>
    </row>
    <row r="903" spans="1:5" ht="19.5" customHeight="1" outlineLevel="1">
      <c r="A903" s="410"/>
      <c r="B903" s="413" t="s">
        <v>986</v>
      </c>
      <c r="C903" s="410"/>
      <c r="D903" s="412">
        <v>60</v>
      </c>
      <c r="E903" s="412"/>
    </row>
    <row r="904" spans="1:5" ht="26.25" customHeight="1" outlineLevel="1">
      <c r="A904" s="410"/>
      <c r="B904" s="460" t="s">
        <v>987</v>
      </c>
      <c r="C904" s="410"/>
      <c r="D904" s="461" t="s">
        <v>988</v>
      </c>
      <c r="E904" s="412"/>
    </row>
    <row r="905" spans="1:5" ht="15.75" customHeight="1" outlineLevel="1">
      <c r="A905" s="410"/>
      <c r="B905" s="460"/>
      <c r="C905" s="410"/>
      <c r="D905" s="461" t="s">
        <v>989</v>
      </c>
      <c r="E905" s="412"/>
    </row>
    <row r="906" spans="1:5" ht="53.25" customHeight="1" outlineLevel="1">
      <c r="A906" s="410"/>
      <c r="B906" s="413" t="s">
        <v>990</v>
      </c>
      <c r="C906" s="410"/>
      <c r="D906" s="461" t="s">
        <v>991</v>
      </c>
      <c r="E906" s="412"/>
    </row>
    <row r="907" spans="1:5" ht="34.5" customHeight="1" outlineLevel="1">
      <c r="A907" s="410"/>
      <c r="B907" s="413"/>
      <c r="C907" s="410"/>
      <c r="D907" s="461" t="s">
        <v>992</v>
      </c>
      <c r="E907" s="412"/>
    </row>
    <row r="908" spans="1:5" ht="27" customHeight="1" outlineLevel="1">
      <c r="A908" s="410"/>
      <c r="B908" s="433" t="s">
        <v>993</v>
      </c>
      <c r="C908" s="410"/>
      <c r="D908" s="412">
        <v>90</v>
      </c>
      <c r="E908" s="412"/>
    </row>
    <row r="909" spans="1:5" ht="26.25" customHeight="1" outlineLevel="1">
      <c r="A909" s="410"/>
      <c r="B909" s="413" t="s">
        <v>994</v>
      </c>
      <c r="C909" s="410"/>
      <c r="D909" s="418" t="s">
        <v>984</v>
      </c>
      <c r="E909" s="412"/>
    </row>
    <row r="910" spans="1:5" ht="30" customHeight="1" outlineLevel="1">
      <c r="A910" s="410"/>
      <c r="B910" s="433"/>
      <c r="C910" s="410"/>
      <c r="D910" s="441" t="s">
        <v>985</v>
      </c>
      <c r="E910" s="412"/>
    </row>
    <row r="911" spans="1:5" ht="33.75" customHeight="1" outlineLevel="1">
      <c r="A911" s="410"/>
      <c r="B911" s="417" t="s">
        <v>995</v>
      </c>
      <c r="C911" s="415" t="s">
        <v>977</v>
      </c>
      <c r="D911" s="412"/>
      <c r="E911" s="412"/>
    </row>
    <row r="912" spans="1:5" outlineLevel="1">
      <c r="A912" s="410"/>
      <c r="B912" s="413" t="s">
        <v>996</v>
      </c>
      <c r="C912" s="410"/>
      <c r="D912" s="418" t="s">
        <v>984</v>
      </c>
      <c r="E912" s="412"/>
    </row>
    <row r="913" spans="1:5" ht="31.5" customHeight="1" outlineLevel="1">
      <c r="A913" s="410"/>
      <c r="B913" s="433"/>
      <c r="C913" s="410"/>
      <c r="D913" s="441" t="s">
        <v>985</v>
      </c>
      <c r="E913" s="412"/>
    </row>
    <row r="914" spans="1:5" ht="30" customHeight="1" outlineLevel="1">
      <c r="A914" s="410"/>
      <c r="B914" s="413" t="s">
        <v>997</v>
      </c>
      <c r="C914" s="410"/>
      <c r="D914" s="412">
        <v>150</v>
      </c>
      <c r="E914" s="412"/>
    </row>
    <row r="915" spans="1:5" ht="50.25" customHeight="1" outlineLevel="1">
      <c r="A915" s="410"/>
      <c r="B915" s="413" t="s">
        <v>998</v>
      </c>
      <c r="C915" s="410"/>
      <c r="D915" s="461" t="s">
        <v>991</v>
      </c>
      <c r="E915" s="412"/>
    </row>
    <row r="916" spans="1:5" s="437" customFormat="1" ht="28.5" customHeight="1" outlineLevel="1">
      <c r="A916" s="429"/>
      <c r="B916" s="435"/>
      <c r="C916" s="429"/>
      <c r="D916" s="462" t="s">
        <v>992</v>
      </c>
      <c r="E916" s="432"/>
    </row>
    <row r="917" spans="1:5" ht="45" customHeight="1" outlineLevel="1">
      <c r="A917" s="424">
        <v>421</v>
      </c>
      <c r="B917" s="425" t="s">
        <v>999</v>
      </c>
      <c r="C917" s="436"/>
      <c r="D917" s="436"/>
      <c r="E917" s="436"/>
    </row>
    <row r="918" spans="1:5" ht="41.25" customHeight="1" outlineLevel="1">
      <c r="A918" s="410"/>
      <c r="B918" s="417" t="s">
        <v>1000</v>
      </c>
      <c r="C918" s="415" t="s">
        <v>1001</v>
      </c>
      <c r="D918" s="412">
        <v>5</v>
      </c>
      <c r="E918" s="412"/>
    </row>
    <row r="919" spans="1:5" s="437" customFormat="1" ht="17.25" customHeight="1" outlineLevel="1">
      <c r="A919" s="429"/>
      <c r="B919" s="463"/>
      <c r="C919" s="431"/>
      <c r="D919" s="432"/>
      <c r="E919" s="432"/>
    </row>
    <row r="920" spans="1:5" s="437" customFormat="1" ht="17.25" customHeight="1" outlineLevel="1">
      <c r="A920" s="424">
        <v>422</v>
      </c>
      <c r="B920" s="425" t="s">
        <v>1002</v>
      </c>
      <c r="C920" s="436"/>
      <c r="D920" s="436"/>
      <c r="E920" s="436"/>
    </row>
    <row r="921" spans="1:5" ht="43.5" customHeight="1" outlineLevel="1">
      <c r="A921" s="440"/>
      <c r="B921" s="411" t="s">
        <v>1003</v>
      </c>
      <c r="C921" s="464" t="s">
        <v>1004</v>
      </c>
      <c r="D921" s="436"/>
      <c r="E921" s="436"/>
    </row>
    <row r="922" spans="1:5" s="437" customFormat="1" ht="27.75" customHeight="1" outlineLevel="1">
      <c r="A922" s="410"/>
      <c r="B922" s="433" t="s">
        <v>940</v>
      </c>
      <c r="C922" s="410"/>
      <c r="D922" s="412">
        <v>20</v>
      </c>
      <c r="E922" s="412"/>
    </row>
    <row r="923" spans="1:5" s="437" customFormat="1" ht="17.25" customHeight="1" outlineLevel="1">
      <c r="A923" s="440"/>
      <c r="B923" s="413" t="s">
        <v>1005</v>
      </c>
      <c r="C923" s="436"/>
      <c r="D923" s="436"/>
      <c r="E923" s="436"/>
    </row>
    <row r="924" spans="1:5" outlineLevel="1">
      <c r="A924" s="440"/>
      <c r="B924" s="433" t="s">
        <v>1006</v>
      </c>
      <c r="C924" s="436"/>
      <c r="D924" s="418" t="s">
        <v>700</v>
      </c>
      <c r="E924" s="412"/>
    </row>
    <row r="925" spans="1:5" s="437" customFormat="1" ht="27.75" customHeight="1" outlineLevel="1">
      <c r="A925" s="410"/>
      <c r="B925" s="433"/>
      <c r="C925" s="410"/>
      <c r="D925" s="441" t="s">
        <v>729</v>
      </c>
      <c r="E925" s="412"/>
    </row>
    <row r="926" spans="1:5" s="437" customFormat="1" ht="25.5" outlineLevel="1">
      <c r="A926" s="440"/>
      <c r="B926" s="433" t="s">
        <v>1007</v>
      </c>
      <c r="C926" s="436"/>
      <c r="D926" s="418" t="s">
        <v>700</v>
      </c>
      <c r="E926" s="412"/>
    </row>
    <row r="927" spans="1:5" s="437" customFormat="1" ht="29.25" customHeight="1" outlineLevel="1">
      <c r="A927" s="440"/>
      <c r="B927" s="433"/>
      <c r="C927" s="436"/>
      <c r="D927" s="458" t="s">
        <v>1008</v>
      </c>
      <c r="E927" s="412"/>
    </row>
    <row r="928" spans="1:5" s="437" customFormat="1" ht="21.75" customHeight="1" outlineLevel="1">
      <c r="A928" s="440"/>
      <c r="B928" s="433" t="s">
        <v>1009</v>
      </c>
      <c r="C928" s="436"/>
      <c r="D928" s="412">
        <v>400</v>
      </c>
      <c r="E928" s="412"/>
    </row>
    <row r="929" spans="1:5" s="437" customFormat="1" ht="17.25" customHeight="1" outlineLevel="1">
      <c r="A929" s="440"/>
      <c r="B929" s="433" t="s">
        <v>1010</v>
      </c>
      <c r="C929" s="436"/>
      <c r="D929" s="412">
        <v>100</v>
      </c>
      <c r="E929" s="412"/>
    </row>
    <row r="930" spans="1:5" outlineLevel="1">
      <c r="A930" s="424"/>
      <c r="B930" s="433" t="s">
        <v>1011</v>
      </c>
      <c r="C930" s="436"/>
      <c r="D930" s="418" t="s">
        <v>700</v>
      </c>
      <c r="E930" s="412"/>
    </row>
    <row r="931" spans="1:5" s="437" customFormat="1" ht="23.25" customHeight="1" outlineLevel="1">
      <c r="A931" s="410"/>
      <c r="B931" s="433"/>
      <c r="C931" s="410"/>
      <c r="D931" s="441" t="s">
        <v>947</v>
      </c>
      <c r="E931" s="412"/>
    </row>
    <row r="932" spans="1:5" s="437" customFormat="1" ht="26.25" customHeight="1" outlineLevel="1">
      <c r="A932" s="440"/>
      <c r="B932" s="433" t="s">
        <v>1012</v>
      </c>
      <c r="C932" s="436"/>
      <c r="D932" s="412">
        <v>60</v>
      </c>
      <c r="E932" s="412"/>
    </row>
    <row r="933" spans="1:5" s="437" customFormat="1" ht="17.25" customHeight="1" outlineLevel="1">
      <c r="A933" s="424"/>
      <c r="B933" s="433" t="s">
        <v>1013</v>
      </c>
      <c r="C933" s="436"/>
      <c r="D933" s="438" t="s">
        <v>1560</v>
      </c>
      <c r="E933" s="412"/>
    </row>
    <row r="934" spans="1:5" s="437" customFormat="1" ht="17.25" customHeight="1" outlineLevel="1">
      <c r="A934" s="440"/>
      <c r="B934" s="433" t="s">
        <v>1014</v>
      </c>
      <c r="C934" s="436"/>
      <c r="D934" s="412">
        <v>150</v>
      </c>
      <c r="E934" s="412"/>
    </row>
    <row r="935" spans="1:5" s="437" customFormat="1" ht="17.25" customHeight="1" outlineLevel="1">
      <c r="A935" s="424">
        <v>422</v>
      </c>
      <c r="B935" s="411" t="s">
        <v>951</v>
      </c>
      <c r="C935" s="464" t="s">
        <v>1015</v>
      </c>
      <c r="D935" s="436"/>
      <c r="E935" s="436"/>
    </row>
    <row r="936" spans="1:5" s="437" customFormat="1" ht="17.25" customHeight="1" outlineLevel="1">
      <c r="A936" s="440"/>
      <c r="B936" s="433" t="s">
        <v>1016</v>
      </c>
      <c r="C936" s="436"/>
      <c r="D936" s="412">
        <v>5</v>
      </c>
      <c r="E936" s="412"/>
    </row>
    <row r="937" spans="1:5" s="437" customFormat="1" ht="17.25" customHeight="1" outlineLevel="1">
      <c r="A937" s="440"/>
      <c r="B937" s="433" t="s">
        <v>1011</v>
      </c>
      <c r="C937" s="436"/>
      <c r="D937" s="412">
        <v>10</v>
      </c>
      <c r="E937" s="412"/>
    </row>
    <row r="938" spans="1:5" s="437" customFormat="1" ht="17.25" customHeight="1" outlineLevel="1">
      <c r="A938" s="440"/>
      <c r="B938" s="433" t="s">
        <v>1012</v>
      </c>
      <c r="C938" s="436"/>
      <c r="D938" s="412">
        <v>20</v>
      </c>
      <c r="E938" s="412"/>
    </row>
    <row r="939" spans="1:5" s="437" customFormat="1" ht="24.75" customHeight="1" outlineLevel="1">
      <c r="A939" s="440"/>
      <c r="B939" s="433" t="s">
        <v>1013</v>
      </c>
      <c r="C939" s="436"/>
      <c r="D939" s="438" t="s">
        <v>1560</v>
      </c>
      <c r="E939" s="412"/>
    </row>
    <row r="940" spans="1:5" s="437" customFormat="1" ht="17.25" customHeight="1" outlineLevel="1">
      <c r="A940" s="440"/>
      <c r="B940" s="433" t="s">
        <v>1014</v>
      </c>
      <c r="C940" s="436"/>
      <c r="D940" s="412">
        <v>50</v>
      </c>
      <c r="E940" s="412"/>
    </row>
    <row r="941" spans="1:5" s="437" customFormat="1" ht="17.25" customHeight="1" outlineLevel="1">
      <c r="A941" s="443"/>
      <c r="B941" s="430"/>
      <c r="C941" s="465"/>
      <c r="D941" s="432"/>
      <c r="E941" s="432"/>
    </row>
    <row r="942" spans="1:5" ht="30" customHeight="1" outlineLevel="1">
      <c r="A942" s="424">
        <v>424</v>
      </c>
      <c r="B942" s="425" t="s">
        <v>1017</v>
      </c>
      <c r="C942" s="436"/>
      <c r="D942" s="436"/>
      <c r="E942" s="436"/>
    </row>
    <row r="943" spans="1:5" ht="39" customHeight="1" outlineLevel="1">
      <c r="A943" s="410"/>
      <c r="B943" s="417" t="s">
        <v>1018</v>
      </c>
      <c r="C943" s="415" t="s">
        <v>1019</v>
      </c>
      <c r="D943" s="438" t="s">
        <v>1560</v>
      </c>
      <c r="E943" s="412"/>
    </row>
    <row r="944" spans="1:5" s="405" customFormat="1" ht="23.25" customHeight="1">
      <c r="A944" s="410"/>
      <c r="B944" s="417"/>
      <c r="C944" s="415"/>
      <c r="D944" s="412"/>
      <c r="E944" s="412"/>
    </row>
    <row r="945" spans="1:5" s="437" customFormat="1" ht="17.25" customHeight="1" outlineLevel="1">
      <c r="A945" s="402" t="s">
        <v>1020</v>
      </c>
      <c r="B945" s="403"/>
      <c r="C945" s="403"/>
      <c r="D945" s="403"/>
      <c r="E945" s="404"/>
    </row>
    <row r="946" spans="1:5" ht="26.25" customHeight="1" outlineLevel="1">
      <c r="A946" s="424">
        <v>500</v>
      </c>
      <c r="B946" s="425" t="s">
        <v>1021</v>
      </c>
      <c r="C946" s="436"/>
      <c r="D946" s="436"/>
      <c r="E946" s="436"/>
    </row>
    <row r="947" spans="1:5" ht="15.75" customHeight="1" outlineLevel="1">
      <c r="A947" s="410"/>
      <c r="B947" s="466" t="s">
        <v>1022</v>
      </c>
      <c r="C947" s="467" t="s">
        <v>1023</v>
      </c>
      <c r="D947" s="1322" t="s">
        <v>1024</v>
      </c>
      <c r="E947" s="1347"/>
    </row>
    <row r="948" spans="1:5" ht="3" customHeight="1" outlineLevel="1">
      <c r="A948" s="410"/>
      <c r="B948" s="411" t="s">
        <v>1025</v>
      </c>
      <c r="C948" s="410" t="s">
        <v>1026</v>
      </c>
      <c r="D948" s="412">
        <v>10</v>
      </c>
      <c r="E948" s="412">
        <v>0</v>
      </c>
    </row>
    <row r="949" spans="1:5" s="437" customFormat="1" ht="17.25" customHeight="1" outlineLevel="1">
      <c r="A949" s="429"/>
      <c r="B949" s="468"/>
      <c r="C949" s="429"/>
      <c r="D949" s="432"/>
      <c r="E949" s="432"/>
    </row>
    <row r="950" spans="1:5" ht="26.25" customHeight="1" outlineLevel="1">
      <c r="A950" s="424">
        <v>501</v>
      </c>
      <c r="B950" s="425" t="s">
        <v>1027</v>
      </c>
      <c r="C950" s="436"/>
      <c r="D950" s="436"/>
      <c r="E950" s="436"/>
    </row>
    <row r="951" spans="1:5" ht="24.75" customHeight="1" outlineLevel="1">
      <c r="A951" s="410"/>
      <c r="B951" s="466" t="s">
        <v>1022</v>
      </c>
      <c r="C951" s="467" t="s">
        <v>1028</v>
      </c>
      <c r="D951" s="1322" t="s">
        <v>1024</v>
      </c>
      <c r="E951" s="1347"/>
    </row>
    <row r="952" spans="1:5" ht="16.5" customHeight="1" outlineLevel="1">
      <c r="A952" s="410"/>
      <c r="B952" s="411" t="s">
        <v>1025</v>
      </c>
      <c r="C952" s="410" t="s">
        <v>1029</v>
      </c>
      <c r="D952" s="412"/>
      <c r="E952" s="524" t="s">
        <v>423</v>
      </c>
    </row>
    <row r="953" spans="1:5" s="437" customFormat="1" ht="24.75" customHeight="1" outlineLevel="1">
      <c r="A953" s="429"/>
      <c r="B953" s="624" t="s">
        <v>517</v>
      </c>
      <c r="C953" s="625"/>
      <c r="D953" s="621">
        <v>10</v>
      </c>
      <c r="E953" s="524"/>
    </row>
    <row r="954" spans="1:5" s="437" customFormat="1" ht="17.25" customHeight="1" outlineLevel="1">
      <c r="A954" s="410"/>
      <c r="B954" s="624" t="s">
        <v>518</v>
      </c>
      <c r="C954" s="620"/>
      <c r="D954" s="621">
        <v>1</v>
      </c>
      <c r="E954" s="524"/>
    </row>
    <row r="955" spans="1:5" ht="26.25" customHeight="1" outlineLevel="1">
      <c r="A955" s="424">
        <v>502</v>
      </c>
      <c r="B955" s="425" t="s">
        <v>1030</v>
      </c>
      <c r="C955" s="436"/>
      <c r="D955" s="436"/>
      <c r="E955" s="436"/>
    </row>
    <row r="956" spans="1:5" ht="15.75" customHeight="1" outlineLevel="1">
      <c r="A956" s="410"/>
      <c r="B956" s="466" t="s">
        <v>1022</v>
      </c>
      <c r="C956" s="467" t="s">
        <v>1031</v>
      </c>
      <c r="D956" s="1322" t="s">
        <v>1024</v>
      </c>
      <c r="E956" s="1347"/>
    </row>
    <row r="957" spans="1:5" ht="24" customHeight="1" outlineLevel="1">
      <c r="A957" s="410"/>
      <c r="B957" s="411" t="s">
        <v>1025</v>
      </c>
      <c r="C957" s="410" t="s">
        <v>1032</v>
      </c>
      <c r="D957" s="412"/>
      <c r="E957" s="412"/>
    </row>
    <row r="958" spans="1:5" ht="24" customHeight="1" outlineLevel="1">
      <c r="A958" s="410"/>
      <c r="B958" s="624" t="s">
        <v>517</v>
      </c>
      <c r="C958" s="625"/>
      <c r="D958" s="621">
        <v>10</v>
      </c>
      <c r="E958" s="412"/>
    </row>
    <row r="959" spans="1:5" s="437" customFormat="1" ht="17.25" customHeight="1" outlineLevel="1">
      <c r="A959" s="429"/>
      <c r="B959" s="624" t="s">
        <v>518</v>
      </c>
      <c r="C959" s="620"/>
      <c r="D959" s="621">
        <v>1</v>
      </c>
      <c r="E959" s="432"/>
    </row>
    <row r="960" spans="1:5" ht="26.25" customHeight="1" outlineLevel="1">
      <c r="A960" s="424">
        <v>503</v>
      </c>
      <c r="B960" s="425" t="s">
        <v>1033</v>
      </c>
      <c r="C960" s="436"/>
      <c r="D960" s="436"/>
      <c r="E960" s="436"/>
    </row>
    <row r="961" spans="1:5" ht="15.75" customHeight="1" outlineLevel="1">
      <c r="A961" s="410"/>
      <c r="B961" s="466" t="s">
        <v>1022</v>
      </c>
      <c r="C961" s="467" t="s">
        <v>1034</v>
      </c>
      <c r="D961" s="1322" t="s">
        <v>1024</v>
      </c>
      <c r="E961" s="1347"/>
    </row>
    <row r="962" spans="1:5" ht="14.25" customHeight="1" outlineLevel="1">
      <c r="A962" s="410"/>
      <c r="B962" s="411" t="s">
        <v>1025</v>
      </c>
      <c r="C962" s="410" t="s">
        <v>1035</v>
      </c>
      <c r="D962" s="412"/>
      <c r="E962" s="412"/>
    </row>
    <row r="963" spans="1:5" s="437" customFormat="1" ht="17.25" customHeight="1" outlineLevel="1">
      <c r="A963" s="429"/>
      <c r="B963" s="624" t="s">
        <v>517</v>
      </c>
      <c r="C963" s="625"/>
      <c r="D963" s="621">
        <v>10</v>
      </c>
      <c r="E963" s="432"/>
    </row>
    <row r="964" spans="1:5" s="437" customFormat="1" ht="17.25" customHeight="1" outlineLevel="1">
      <c r="A964" s="410"/>
      <c r="B964" s="624" t="s">
        <v>518</v>
      </c>
      <c r="C964" s="620"/>
      <c r="D964" s="621">
        <v>1</v>
      </c>
      <c r="E964" s="412"/>
    </row>
    <row r="965" spans="1:5" ht="26.25" customHeight="1" outlineLevel="1">
      <c r="A965" s="424">
        <v>504</v>
      </c>
      <c r="B965" s="425" t="s">
        <v>1036</v>
      </c>
      <c r="C965" s="436"/>
      <c r="D965" s="436"/>
      <c r="E965" s="436"/>
    </row>
    <row r="966" spans="1:5" ht="17.25" customHeight="1" outlineLevel="1">
      <c r="A966" s="410"/>
      <c r="B966" s="466" t="s">
        <v>1022</v>
      </c>
      <c r="C966" s="467" t="s">
        <v>1037</v>
      </c>
      <c r="D966" s="1322" t="s">
        <v>1024</v>
      </c>
      <c r="E966" s="1347"/>
    </row>
    <row r="967" spans="1:5" ht="21" customHeight="1" outlineLevel="1">
      <c r="A967" s="410"/>
      <c r="B967" s="411" t="s">
        <v>1025</v>
      </c>
      <c r="C967" s="410" t="s">
        <v>1038</v>
      </c>
      <c r="D967" s="412"/>
      <c r="E967" s="412"/>
    </row>
    <row r="968" spans="1:5" s="437" customFormat="1" ht="17.25" customHeight="1" outlineLevel="1">
      <c r="A968" s="429"/>
      <c r="B968" s="624" t="s">
        <v>517</v>
      </c>
      <c r="C968" s="625"/>
      <c r="D968" s="621">
        <v>10</v>
      </c>
      <c r="E968" s="432"/>
    </row>
    <row r="969" spans="1:5" s="437" customFormat="1" ht="17.25" customHeight="1" outlineLevel="1">
      <c r="A969" s="410"/>
      <c r="B969" s="624" t="s">
        <v>518</v>
      </c>
      <c r="C969" s="620"/>
      <c r="D969" s="621">
        <v>1</v>
      </c>
      <c r="E969" s="412"/>
    </row>
    <row r="970" spans="1:5" ht="26.25" customHeight="1" outlineLevel="1">
      <c r="A970" s="424">
        <v>505</v>
      </c>
      <c r="B970" s="425" t="s">
        <v>1039</v>
      </c>
      <c r="C970" s="436"/>
      <c r="D970" s="436"/>
      <c r="E970" s="436"/>
    </row>
    <row r="971" spans="1:5" ht="25.5" customHeight="1" outlineLevel="1">
      <c r="A971" s="410"/>
      <c r="B971" s="466" t="s">
        <v>1022</v>
      </c>
      <c r="C971" s="467" t="s">
        <v>1040</v>
      </c>
      <c r="D971" s="1322" t="s">
        <v>1024</v>
      </c>
      <c r="E971" s="1347"/>
    </row>
    <row r="972" spans="1:5" ht="12.75" customHeight="1" outlineLevel="1">
      <c r="A972" s="410"/>
      <c r="B972" s="411" t="s">
        <v>1025</v>
      </c>
      <c r="C972" s="410" t="s">
        <v>1041</v>
      </c>
      <c r="D972" s="412"/>
      <c r="E972" s="412"/>
    </row>
    <row r="973" spans="1:5" ht="12.75" customHeight="1" outlineLevel="1">
      <c r="A973" s="410"/>
      <c r="B973" s="624" t="s">
        <v>517</v>
      </c>
      <c r="C973" s="625"/>
      <c r="D973" s="621">
        <v>10</v>
      </c>
      <c r="E973" s="412"/>
    </row>
    <row r="974" spans="1:5" s="437" customFormat="1" ht="17.25" customHeight="1" outlineLevel="1">
      <c r="A974" s="429"/>
      <c r="B974" s="624" t="s">
        <v>518</v>
      </c>
      <c r="C974" s="620"/>
      <c r="D974" s="621">
        <v>1</v>
      </c>
      <c r="E974" s="432"/>
    </row>
    <row r="975" spans="1:5" ht="26.25" customHeight="1" outlineLevel="1">
      <c r="A975" s="424">
        <v>506</v>
      </c>
      <c r="B975" s="425" t="s">
        <v>1042</v>
      </c>
      <c r="C975" s="436"/>
      <c r="D975" s="436"/>
      <c r="E975" s="436"/>
    </row>
    <row r="976" spans="1:5" ht="15.75" customHeight="1" outlineLevel="1">
      <c r="A976" s="410"/>
      <c r="B976" s="466" t="s">
        <v>1022</v>
      </c>
      <c r="C976" s="467" t="s">
        <v>1043</v>
      </c>
      <c r="D976" s="1322" t="s">
        <v>1024</v>
      </c>
      <c r="E976" s="1347"/>
    </row>
    <row r="977" spans="1:5" ht="24.75" customHeight="1" outlineLevel="1">
      <c r="A977" s="410"/>
      <c r="B977" s="411" t="s">
        <v>1025</v>
      </c>
      <c r="C977" s="410" t="s">
        <v>1044</v>
      </c>
      <c r="D977" s="412"/>
      <c r="E977" s="412"/>
    </row>
    <row r="978" spans="1:5" ht="24.75" customHeight="1" outlineLevel="1">
      <c r="A978" s="410"/>
      <c r="B978" s="624" t="s">
        <v>517</v>
      </c>
      <c r="C978" s="625"/>
      <c r="D978" s="621">
        <v>10</v>
      </c>
      <c r="E978" s="412"/>
    </row>
    <row r="979" spans="1:5" s="437" customFormat="1" ht="17.25" customHeight="1" outlineLevel="1">
      <c r="A979" s="429"/>
      <c r="B979" s="624" t="s">
        <v>518</v>
      </c>
      <c r="C979" s="620"/>
      <c r="D979" s="621">
        <v>1</v>
      </c>
      <c r="E979" s="432"/>
    </row>
    <row r="980" spans="1:5" ht="26.25" customHeight="1" outlineLevel="1">
      <c r="A980" s="424">
        <v>507</v>
      </c>
      <c r="B980" s="425" t="s">
        <v>1045</v>
      </c>
      <c r="C980" s="436"/>
      <c r="D980" s="436"/>
      <c r="E980" s="436"/>
    </row>
    <row r="981" spans="1:5" ht="15.75" customHeight="1" outlineLevel="1">
      <c r="A981" s="410"/>
      <c r="B981" s="466" t="s">
        <v>1022</v>
      </c>
      <c r="C981" s="467" t="s">
        <v>1046</v>
      </c>
      <c r="D981" s="1322" t="s">
        <v>1024</v>
      </c>
      <c r="E981" s="1323"/>
    </row>
    <row r="982" spans="1:5" ht="21" customHeight="1" outlineLevel="1">
      <c r="A982" s="410"/>
      <c r="B982" s="411" t="s">
        <v>1025</v>
      </c>
      <c r="C982" s="410" t="s">
        <v>1047</v>
      </c>
      <c r="D982" s="412"/>
      <c r="E982" s="412"/>
    </row>
    <row r="983" spans="1:5" ht="21" customHeight="1" outlineLevel="1">
      <c r="A983" s="410"/>
      <c r="B983" s="624" t="s">
        <v>517</v>
      </c>
      <c r="C983" s="625"/>
      <c r="D983" s="621">
        <v>10</v>
      </c>
      <c r="E983" s="412"/>
    </row>
    <row r="984" spans="1:5" s="437" customFormat="1" ht="17.25" customHeight="1" outlineLevel="1">
      <c r="A984" s="429"/>
      <c r="B984" s="624" t="s">
        <v>518</v>
      </c>
      <c r="C984" s="620"/>
      <c r="D984" s="621">
        <v>1</v>
      </c>
      <c r="E984" s="432"/>
    </row>
    <row r="985" spans="1:5" ht="26.25" customHeight="1" outlineLevel="1">
      <c r="A985" s="424">
        <v>508</v>
      </c>
      <c r="B985" s="425" t="s">
        <v>1048</v>
      </c>
      <c r="C985" s="436"/>
      <c r="D985" s="436"/>
      <c r="E985" s="436"/>
    </row>
    <row r="986" spans="1:5" ht="15.75" customHeight="1" outlineLevel="1">
      <c r="A986" s="410"/>
      <c r="B986" s="466" t="s">
        <v>1022</v>
      </c>
      <c r="C986" s="467" t="s">
        <v>1049</v>
      </c>
      <c r="D986" s="1322" t="s">
        <v>1024</v>
      </c>
      <c r="E986" s="1323"/>
    </row>
    <row r="987" spans="1:5" ht="15" customHeight="1" outlineLevel="1">
      <c r="A987" s="410"/>
      <c r="B987" s="411" t="s">
        <v>1025</v>
      </c>
      <c r="C987" s="410" t="s">
        <v>1050</v>
      </c>
      <c r="D987" s="412"/>
      <c r="E987" s="412"/>
    </row>
    <row r="988" spans="1:5" ht="15" customHeight="1" outlineLevel="1">
      <c r="A988" s="410"/>
      <c r="B988" s="624" t="s">
        <v>517</v>
      </c>
      <c r="C988" s="625"/>
      <c r="D988" s="621">
        <v>10</v>
      </c>
      <c r="E988" s="412"/>
    </row>
    <row r="989" spans="1:5" s="437" customFormat="1" ht="17.25" customHeight="1" outlineLevel="1">
      <c r="A989" s="429"/>
      <c r="B989" s="624" t="s">
        <v>518</v>
      </c>
      <c r="C989" s="620"/>
      <c r="D989" s="621">
        <v>1</v>
      </c>
      <c r="E989" s="432"/>
    </row>
    <row r="990" spans="1:5" ht="26.25" customHeight="1" outlineLevel="1">
      <c r="A990" s="424">
        <v>509</v>
      </c>
      <c r="B990" s="425" t="s">
        <v>1051</v>
      </c>
      <c r="C990" s="436"/>
      <c r="D990" s="436"/>
      <c r="E990" s="436"/>
    </row>
    <row r="991" spans="1:5" ht="15.75" customHeight="1" outlineLevel="1">
      <c r="A991" s="410"/>
      <c r="B991" s="466" t="s">
        <v>1022</v>
      </c>
      <c r="C991" s="467" t="s">
        <v>1052</v>
      </c>
      <c r="D991" s="1322" t="s">
        <v>1024</v>
      </c>
      <c r="E991" s="1323"/>
    </row>
    <row r="992" spans="1:5" ht="12.75" customHeight="1" outlineLevel="1">
      <c r="A992" s="410"/>
      <c r="B992" s="411" t="s">
        <v>1025</v>
      </c>
      <c r="C992" s="410" t="s">
        <v>1053</v>
      </c>
      <c r="D992" s="412"/>
      <c r="E992" s="412">
        <v>0</v>
      </c>
    </row>
    <row r="993" spans="1:5" ht="12.75" customHeight="1" outlineLevel="1">
      <c r="A993" s="410"/>
      <c r="B993" s="624" t="s">
        <v>517</v>
      </c>
      <c r="C993" s="625"/>
      <c r="D993" s="621">
        <v>10</v>
      </c>
      <c r="E993" s="412"/>
    </row>
    <row r="994" spans="1:5" s="437" customFormat="1" ht="17.25" customHeight="1" outlineLevel="1">
      <c r="A994" s="429"/>
      <c r="B994" s="624" t="s">
        <v>518</v>
      </c>
      <c r="C994" s="620"/>
      <c r="D994" s="621">
        <v>1</v>
      </c>
      <c r="E994" s="432"/>
    </row>
    <row r="995" spans="1:5" ht="26.25" customHeight="1" outlineLevel="1">
      <c r="A995" s="424">
        <v>510</v>
      </c>
      <c r="B995" s="425" t="s">
        <v>1054</v>
      </c>
      <c r="C995" s="436"/>
      <c r="D995" s="436"/>
      <c r="E995" s="436"/>
    </row>
    <row r="996" spans="1:5" ht="15.75" customHeight="1" outlineLevel="1">
      <c r="A996" s="410"/>
      <c r="B996" s="466" t="s">
        <v>1022</v>
      </c>
      <c r="C996" s="467" t="s">
        <v>1055</v>
      </c>
      <c r="D996" s="1322" t="s">
        <v>1024</v>
      </c>
      <c r="E996" s="1323"/>
    </row>
    <row r="997" spans="1:5" ht="24" customHeight="1" outlineLevel="1">
      <c r="A997" s="410"/>
      <c r="B997" s="411" t="s">
        <v>1025</v>
      </c>
      <c r="C997" s="410" t="s">
        <v>1056</v>
      </c>
      <c r="D997" s="412"/>
      <c r="E997" s="412"/>
    </row>
    <row r="998" spans="1:5" ht="24" customHeight="1" outlineLevel="1">
      <c r="A998" s="410"/>
      <c r="B998" s="624" t="s">
        <v>517</v>
      </c>
      <c r="C998" s="625"/>
      <c r="D998" s="621">
        <v>10</v>
      </c>
      <c r="E998" s="412"/>
    </row>
    <row r="999" spans="1:5" s="437" customFormat="1" ht="17.25" customHeight="1" outlineLevel="1">
      <c r="A999" s="429"/>
      <c r="B999" s="624" t="s">
        <v>518</v>
      </c>
      <c r="C999" s="620"/>
      <c r="D999" s="621">
        <v>1</v>
      </c>
      <c r="E999" s="432"/>
    </row>
    <row r="1000" spans="1:5" ht="26.25" customHeight="1" outlineLevel="1">
      <c r="A1000" s="424">
        <v>511</v>
      </c>
      <c r="B1000" s="425" t="s">
        <v>1057</v>
      </c>
      <c r="C1000" s="436"/>
      <c r="D1000" s="436"/>
      <c r="E1000" s="436"/>
    </row>
    <row r="1001" spans="1:5" ht="15.75" customHeight="1" outlineLevel="1">
      <c r="A1001" s="410"/>
      <c r="B1001" s="466" t="s">
        <v>1022</v>
      </c>
      <c r="C1001" s="467" t="s">
        <v>1058</v>
      </c>
      <c r="D1001" s="1322" t="s">
        <v>1024</v>
      </c>
      <c r="E1001" s="1323"/>
    </row>
    <row r="1002" spans="1:5" ht="15.75" customHeight="1" outlineLevel="1">
      <c r="A1002" s="410"/>
      <c r="B1002" s="411" t="s">
        <v>1025</v>
      </c>
      <c r="C1002" s="410" t="s">
        <v>1059</v>
      </c>
      <c r="D1002" s="412"/>
      <c r="E1002" s="412"/>
    </row>
    <row r="1003" spans="1:5" ht="15.75" customHeight="1" outlineLevel="1">
      <c r="A1003" s="410"/>
      <c r="B1003" s="624" t="s">
        <v>517</v>
      </c>
      <c r="C1003" s="625"/>
      <c r="D1003" s="621">
        <v>10</v>
      </c>
      <c r="E1003" s="412"/>
    </row>
    <row r="1004" spans="1:5" s="437" customFormat="1" ht="15.75" customHeight="1" outlineLevel="1">
      <c r="A1004" s="429"/>
      <c r="B1004" s="624" t="s">
        <v>518</v>
      </c>
      <c r="C1004" s="620"/>
      <c r="D1004" s="621">
        <v>1</v>
      </c>
      <c r="E1004" s="432"/>
    </row>
    <row r="1005" spans="1:5" ht="26.25" customHeight="1" outlineLevel="1">
      <c r="A1005" s="424">
        <v>512</v>
      </c>
      <c r="B1005" s="425" t="s">
        <v>1060</v>
      </c>
      <c r="C1005" s="436"/>
      <c r="D1005" s="436"/>
      <c r="E1005" s="436"/>
    </row>
    <row r="1006" spans="1:5" ht="15.75" customHeight="1" outlineLevel="1">
      <c r="A1006" s="410"/>
      <c r="B1006" s="466" t="s">
        <v>1022</v>
      </c>
      <c r="C1006" s="467" t="s">
        <v>1061</v>
      </c>
      <c r="D1006" s="1322" t="s">
        <v>1024</v>
      </c>
      <c r="E1006" s="1323"/>
    </row>
    <row r="1007" spans="1:5" ht="12.75" customHeight="1" outlineLevel="1">
      <c r="A1007" s="410"/>
      <c r="B1007" s="411" t="s">
        <v>1025</v>
      </c>
      <c r="C1007" s="410" t="s">
        <v>1062</v>
      </c>
      <c r="D1007" s="412"/>
      <c r="E1007" s="412"/>
    </row>
    <row r="1008" spans="1:5" ht="12.75" customHeight="1" outlineLevel="1">
      <c r="A1008" s="410"/>
      <c r="B1008" s="624" t="s">
        <v>517</v>
      </c>
      <c r="C1008" s="625"/>
      <c r="D1008" s="621">
        <v>10</v>
      </c>
      <c r="E1008" s="412"/>
    </row>
    <row r="1009" spans="1:5" s="437" customFormat="1" ht="17.25" customHeight="1" outlineLevel="1">
      <c r="A1009" s="429"/>
      <c r="B1009" s="624" t="s">
        <v>518</v>
      </c>
      <c r="C1009" s="620"/>
      <c r="D1009" s="621">
        <v>1</v>
      </c>
      <c r="E1009" s="432"/>
    </row>
    <row r="1010" spans="1:5" ht="26.25" customHeight="1" outlineLevel="1">
      <c r="A1010" s="424">
        <v>513</v>
      </c>
      <c r="B1010" s="425" t="s">
        <v>1063</v>
      </c>
      <c r="C1010" s="436"/>
      <c r="D1010" s="436"/>
      <c r="E1010" s="436"/>
    </row>
    <row r="1011" spans="1:5" ht="21" customHeight="1" outlineLevel="1">
      <c r="A1011" s="410"/>
      <c r="B1011" s="466" t="s">
        <v>1022</v>
      </c>
      <c r="C1011" s="467" t="s">
        <v>1064</v>
      </c>
      <c r="D1011" s="1322" t="s">
        <v>1024</v>
      </c>
      <c r="E1011" s="1323"/>
    </row>
    <row r="1012" spans="1:5" ht="17.25" customHeight="1" outlineLevel="1">
      <c r="A1012" s="410"/>
      <c r="B1012" s="411" t="s">
        <v>1025</v>
      </c>
      <c r="C1012" s="410" t="s">
        <v>1065</v>
      </c>
      <c r="D1012" s="412"/>
      <c r="E1012" s="412">
        <v>0</v>
      </c>
    </row>
    <row r="1013" spans="1:5" ht="17.25" customHeight="1" outlineLevel="1">
      <c r="A1013" s="410"/>
      <c r="B1013" s="624" t="s">
        <v>517</v>
      </c>
      <c r="C1013" s="625"/>
      <c r="D1013" s="621">
        <v>10</v>
      </c>
      <c r="E1013" s="412"/>
    </row>
    <row r="1014" spans="1:5" s="437" customFormat="1" ht="17.25" customHeight="1" outlineLevel="1">
      <c r="A1014" s="429"/>
      <c r="B1014" s="624" t="s">
        <v>518</v>
      </c>
      <c r="C1014" s="620"/>
      <c r="D1014" s="621">
        <v>1</v>
      </c>
      <c r="E1014" s="432"/>
    </row>
    <row r="1015" spans="1:5" ht="26.25" customHeight="1" outlineLevel="1">
      <c r="A1015" s="424">
        <v>514</v>
      </c>
      <c r="B1015" s="425" t="s">
        <v>1066</v>
      </c>
      <c r="C1015" s="436"/>
      <c r="D1015" s="436"/>
      <c r="E1015" s="436"/>
    </row>
    <row r="1016" spans="1:5" ht="21.75" customHeight="1" outlineLevel="1">
      <c r="A1016" s="410"/>
      <c r="B1016" s="466" t="s">
        <v>1022</v>
      </c>
      <c r="C1016" s="467" t="s">
        <v>1067</v>
      </c>
      <c r="D1016" s="1322" t="s">
        <v>1024</v>
      </c>
      <c r="E1016" s="1323"/>
    </row>
    <row r="1017" spans="1:5" ht="14.25" customHeight="1" outlineLevel="1">
      <c r="A1017" s="410"/>
      <c r="B1017" s="411" t="s">
        <v>1025</v>
      </c>
      <c r="C1017" s="410" t="s">
        <v>1068</v>
      </c>
      <c r="D1017" s="412"/>
      <c r="E1017" s="412"/>
    </row>
    <row r="1018" spans="1:5" ht="14.25" customHeight="1" outlineLevel="1">
      <c r="A1018" s="410"/>
      <c r="B1018" s="624" t="s">
        <v>517</v>
      </c>
      <c r="C1018" s="625"/>
      <c r="D1018" s="621">
        <v>10</v>
      </c>
      <c r="E1018" s="412"/>
    </row>
    <row r="1019" spans="1:5" s="437" customFormat="1" ht="17.25" customHeight="1" outlineLevel="1">
      <c r="A1019" s="429"/>
      <c r="B1019" s="624" t="s">
        <v>518</v>
      </c>
      <c r="C1019" s="620"/>
      <c r="D1019" s="621">
        <v>1</v>
      </c>
      <c r="E1019" s="432"/>
    </row>
    <row r="1020" spans="1:5" ht="26.25" customHeight="1" outlineLevel="1">
      <c r="A1020" s="424">
        <v>515</v>
      </c>
      <c r="B1020" s="425" t="s">
        <v>1069</v>
      </c>
      <c r="C1020" s="436"/>
      <c r="D1020" s="436"/>
      <c r="E1020" s="436"/>
    </row>
    <row r="1021" spans="1:5" ht="15.75" customHeight="1" outlineLevel="1">
      <c r="A1021" s="410"/>
      <c r="B1021" s="466" t="s">
        <v>1022</v>
      </c>
      <c r="C1021" s="467" t="s">
        <v>1070</v>
      </c>
      <c r="D1021" s="1322" t="s">
        <v>1024</v>
      </c>
      <c r="E1021" s="1323"/>
    </row>
    <row r="1022" spans="1:5" ht="20.25" customHeight="1" outlineLevel="1">
      <c r="A1022" s="410"/>
      <c r="B1022" s="411" t="s">
        <v>1025</v>
      </c>
      <c r="C1022" s="410" t="s">
        <v>1071</v>
      </c>
      <c r="D1022" s="412"/>
      <c r="E1022" s="412"/>
    </row>
    <row r="1023" spans="1:5" ht="20.25" customHeight="1" outlineLevel="1">
      <c r="A1023" s="410"/>
      <c r="B1023" s="624" t="s">
        <v>517</v>
      </c>
      <c r="C1023" s="625"/>
      <c r="D1023" s="621">
        <v>10</v>
      </c>
      <c r="E1023" s="412"/>
    </row>
    <row r="1024" spans="1:5" s="437" customFormat="1" ht="17.25" customHeight="1" outlineLevel="1">
      <c r="A1024" s="429"/>
      <c r="B1024" s="624" t="s">
        <v>518</v>
      </c>
      <c r="C1024" s="620"/>
      <c r="D1024" s="621">
        <v>1</v>
      </c>
      <c r="E1024" s="432"/>
    </row>
    <row r="1025" spans="1:5" ht="26.25" customHeight="1" outlineLevel="1">
      <c r="A1025" s="424">
        <v>540</v>
      </c>
      <c r="B1025" s="425" t="s">
        <v>1072</v>
      </c>
      <c r="C1025" s="436"/>
      <c r="D1025" s="436"/>
      <c r="E1025" s="436"/>
    </row>
    <row r="1026" spans="1:5" ht="15.75" customHeight="1" outlineLevel="1">
      <c r="A1026" s="410"/>
      <c r="B1026" s="466" t="s">
        <v>1022</v>
      </c>
      <c r="C1026" s="467" t="s">
        <v>1073</v>
      </c>
      <c r="D1026" s="1322" t="s">
        <v>1024</v>
      </c>
      <c r="E1026" s="1323"/>
    </row>
    <row r="1027" spans="1:5" ht="21" customHeight="1" outlineLevel="1">
      <c r="A1027" s="410"/>
      <c r="B1027" s="411" t="s">
        <v>1025</v>
      </c>
      <c r="C1027" s="410" t="s">
        <v>1074</v>
      </c>
      <c r="D1027" s="412"/>
      <c r="E1027" s="412"/>
    </row>
    <row r="1028" spans="1:5" ht="21" customHeight="1" outlineLevel="1">
      <c r="A1028" s="410"/>
      <c r="B1028" s="624" t="s">
        <v>517</v>
      </c>
      <c r="C1028" s="625"/>
      <c r="D1028" s="621">
        <v>10</v>
      </c>
      <c r="E1028" s="412"/>
    </row>
    <row r="1029" spans="1:5" s="437" customFormat="1" ht="17.25" customHeight="1" outlineLevel="1">
      <c r="A1029" s="429"/>
      <c r="B1029" s="624" t="s">
        <v>518</v>
      </c>
      <c r="C1029" s="620"/>
      <c r="D1029" s="621">
        <v>1</v>
      </c>
      <c r="E1029" s="432"/>
    </row>
    <row r="1030" spans="1:5" ht="26.25" customHeight="1" outlineLevel="1">
      <c r="A1030" s="424">
        <v>520</v>
      </c>
      <c r="B1030" s="425" t="s">
        <v>1075</v>
      </c>
      <c r="C1030" s="436"/>
      <c r="D1030" s="436"/>
      <c r="E1030" s="436"/>
    </row>
    <row r="1031" spans="1:5" ht="15.75" customHeight="1" outlineLevel="1">
      <c r="A1031" s="410"/>
      <c r="B1031" s="466" t="s">
        <v>1076</v>
      </c>
      <c r="C1031" s="467" t="s">
        <v>1077</v>
      </c>
      <c r="D1031" s="1322" t="s">
        <v>1024</v>
      </c>
      <c r="E1031" s="1323"/>
    </row>
    <row r="1032" spans="1:5" ht="18" customHeight="1" outlineLevel="1">
      <c r="A1032" s="410"/>
      <c r="B1032" s="411" t="s">
        <v>1025</v>
      </c>
      <c r="C1032" s="410" t="s">
        <v>1078</v>
      </c>
      <c r="D1032" s="412"/>
      <c r="E1032" s="412"/>
    </row>
    <row r="1033" spans="1:5" ht="18" customHeight="1" outlineLevel="1">
      <c r="A1033" s="410"/>
      <c r="B1033" s="624" t="s">
        <v>517</v>
      </c>
      <c r="C1033" s="625"/>
      <c r="D1033" s="621">
        <v>10</v>
      </c>
      <c r="E1033" s="412"/>
    </row>
    <row r="1034" spans="1:5" s="437" customFormat="1" ht="17.25" customHeight="1" outlineLevel="1">
      <c r="A1034" s="429"/>
      <c r="B1034" s="624" t="s">
        <v>518</v>
      </c>
      <c r="C1034" s="620"/>
      <c r="D1034" s="621">
        <v>1</v>
      </c>
      <c r="E1034" s="432"/>
    </row>
    <row r="1035" spans="1:5" ht="26.25" customHeight="1" outlineLevel="1">
      <c r="A1035" s="424">
        <v>521</v>
      </c>
      <c r="B1035" s="425" t="s">
        <v>1079</v>
      </c>
      <c r="C1035" s="436"/>
      <c r="D1035" s="436"/>
      <c r="E1035" s="436"/>
    </row>
    <row r="1036" spans="1:5" ht="15.75" customHeight="1" outlineLevel="1">
      <c r="A1036" s="410"/>
      <c r="B1036" s="466" t="s">
        <v>1076</v>
      </c>
      <c r="C1036" s="467" t="s">
        <v>1080</v>
      </c>
      <c r="D1036" s="1322" t="s">
        <v>1024</v>
      </c>
      <c r="E1036" s="1323"/>
    </row>
    <row r="1037" spans="1:5" ht="10.5" customHeight="1" outlineLevel="1">
      <c r="A1037" s="410"/>
      <c r="B1037" s="411" t="s">
        <v>1025</v>
      </c>
      <c r="C1037" s="410" t="s">
        <v>1081</v>
      </c>
      <c r="D1037" s="412"/>
      <c r="E1037" s="412">
        <v>0</v>
      </c>
    </row>
    <row r="1038" spans="1:5" ht="15.75" customHeight="1" outlineLevel="1">
      <c r="A1038" s="410"/>
      <c r="B1038" s="624" t="s">
        <v>517</v>
      </c>
      <c r="C1038" s="625"/>
      <c r="D1038" s="621">
        <v>10</v>
      </c>
      <c r="E1038" s="412"/>
    </row>
    <row r="1039" spans="1:5" s="437" customFormat="1" ht="17.25" customHeight="1" outlineLevel="1">
      <c r="A1039" s="429"/>
      <c r="B1039" s="624" t="s">
        <v>518</v>
      </c>
      <c r="C1039" s="620"/>
      <c r="D1039" s="621">
        <v>1</v>
      </c>
      <c r="E1039" s="432"/>
    </row>
    <row r="1040" spans="1:5" ht="26.25" customHeight="1" outlineLevel="1">
      <c r="A1040" s="424">
        <v>522</v>
      </c>
      <c r="B1040" s="425" t="s">
        <v>1082</v>
      </c>
      <c r="C1040" s="436"/>
      <c r="D1040" s="436"/>
      <c r="E1040" s="436"/>
    </row>
    <row r="1041" spans="1:5" ht="22.5" customHeight="1" outlineLevel="1">
      <c r="A1041" s="410"/>
      <c r="B1041" s="466" t="s">
        <v>1076</v>
      </c>
      <c r="C1041" s="467" t="s">
        <v>1083</v>
      </c>
      <c r="D1041" s="1322" t="s">
        <v>1024</v>
      </c>
      <c r="E1041" s="1323"/>
    </row>
    <row r="1042" spans="1:5" ht="14.25" customHeight="1" outlineLevel="1">
      <c r="A1042" s="410"/>
      <c r="B1042" s="411" t="s">
        <v>1025</v>
      </c>
      <c r="C1042" s="410" t="s">
        <v>1084</v>
      </c>
      <c r="D1042" s="412"/>
      <c r="E1042" s="412"/>
    </row>
    <row r="1043" spans="1:5" ht="14.25" customHeight="1" outlineLevel="1">
      <c r="A1043" s="410"/>
      <c r="B1043" s="624" t="s">
        <v>517</v>
      </c>
      <c r="C1043" s="625"/>
      <c r="D1043" s="621">
        <v>10</v>
      </c>
      <c r="E1043" s="412"/>
    </row>
    <row r="1044" spans="1:5" s="437" customFormat="1" ht="17.25" customHeight="1" outlineLevel="1">
      <c r="A1044" s="429"/>
      <c r="B1044" s="624" t="s">
        <v>518</v>
      </c>
      <c r="C1044" s="620"/>
      <c r="D1044" s="621">
        <v>1</v>
      </c>
      <c r="E1044" s="432"/>
    </row>
    <row r="1045" spans="1:5" ht="26.25" customHeight="1" outlineLevel="1">
      <c r="A1045" s="424">
        <v>523</v>
      </c>
      <c r="B1045" s="425" t="s">
        <v>1085</v>
      </c>
      <c r="C1045" s="436"/>
      <c r="D1045" s="436"/>
      <c r="E1045" s="436"/>
    </row>
    <row r="1046" spans="1:5" ht="15.75" customHeight="1" outlineLevel="1">
      <c r="A1046" s="410"/>
      <c r="B1046" s="466" t="s">
        <v>1076</v>
      </c>
      <c r="C1046" s="467" t="s">
        <v>1086</v>
      </c>
      <c r="D1046" s="1322" t="s">
        <v>1024</v>
      </c>
      <c r="E1046" s="1323"/>
    </row>
    <row r="1047" spans="1:5" ht="12.75" customHeight="1" outlineLevel="1">
      <c r="A1047" s="410"/>
      <c r="B1047" s="411" t="s">
        <v>1025</v>
      </c>
      <c r="C1047" s="410" t="s">
        <v>1087</v>
      </c>
      <c r="D1047" s="412"/>
      <c r="E1047" s="412">
        <v>0</v>
      </c>
    </row>
    <row r="1048" spans="1:5" ht="12.75" customHeight="1" outlineLevel="1">
      <c r="A1048" s="410"/>
      <c r="B1048" s="624" t="s">
        <v>517</v>
      </c>
      <c r="C1048" s="625"/>
      <c r="D1048" s="621">
        <v>10</v>
      </c>
      <c r="E1048" s="412"/>
    </row>
    <row r="1049" spans="1:5" s="437" customFormat="1" ht="17.25" customHeight="1" outlineLevel="1">
      <c r="A1049" s="429"/>
      <c r="B1049" s="624" t="s">
        <v>518</v>
      </c>
      <c r="C1049" s="620"/>
      <c r="D1049" s="621">
        <v>1</v>
      </c>
      <c r="E1049" s="432"/>
    </row>
    <row r="1050" spans="1:5" ht="26.25" customHeight="1" outlineLevel="1">
      <c r="A1050" s="424">
        <v>524</v>
      </c>
      <c r="B1050" s="425" t="s">
        <v>1088</v>
      </c>
      <c r="C1050" s="436"/>
      <c r="D1050" s="436"/>
      <c r="E1050" s="436"/>
    </row>
    <row r="1051" spans="1:5" ht="15.75" customHeight="1" outlineLevel="1">
      <c r="A1051" s="410"/>
      <c r="B1051" s="466" t="s">
        <v>1076</v>
      </c>
      <c r="C1051" s="467" t="s">
        <v>1089</v>
      </c>
      <c r="D1051" s="1322" t="s">
        <v>1024</v>
      </c>
      <c r="E1051" s="1323"/>
    </row>
    <row r="1052" spans="1:5" ht="11.25" customHeight="1" outlineLevel="1">
      <c r="A1052" s="410"/>
      <c r="B1052" s="411" t="s">
        <v>1025</v>
      </c>
      <c r="C1052" s="410" t="s">
        <v>1090</v>
      </c>
      <c r="D1052" s="412"/>
      <c r="E1052" s="412"/>
    </row>
    <row r="1053" spans="1:5" ht="16.5" customHeight="1" outlineLevel="1">
      <c r="A1053" s="410"/>
      <c r="B1053" s="624" t="s">
        <v>517</v>
      </c>
      <c r="C1053" s="625"/>
      <c r="D1053" s="621">
        <v>10</v>
      </c>
      <c r="E1053" s="412"/>
    </row>
    <row r="1054" spans="1:5" s="437" customFormat="1" ht="17.25" customHeight="1" outlineLevel="1">
      <c r="A1054" s="429"/>
      <c r="B1054" s="624" t="s">
        <v>518</v>
      </c>
      <c r="C1054" s="620"/>
      <c r="D1054" s="621">
        <v>1</v>
      </c>
      <c r="E1054" s="432"/>
    </row>
    <row r="1055" spans="1:5" ht="26.25" customHeight="1" outlineLevel="1">
      <c r="A1055" s="424">
        <v>525</v>
      </c>
      <c r="B1055" s="425" t="s">
        <v>1091</v>
      </c>
      <c r="C1055" s="436"/>
      <c r="D1055" s="436"/>
      <c r="E1055" s="436"/>
    </row>
    <row r="1056" spans="1:5" ht="15.75" customHeight="1" outlineLevel="1">
      <c r="A1056" s="410"/>
      <c r="B1056" s="466" t="s">
        <v>1076</v>
      </c>
      <c r="C1056" s="467" t="s">
        <v>1092</v>
      </c>
      <c r="D1056" s="1322" t="s">
        <v>1024</v>
      </c>
      <c r="E1056" s="1323"/>
    </row>
    <row r="1057" spans="1:5" ht="10.5" customHeight="1" outlineLevel="1">
      <c r="A1057" s="410"/>
      <c r="B1057" s="411" t="s">
        <v>1025</v>
      </c>
      <c r="C1057" s="410" t="s">
        <v>1093</v>
      </c>
      <c r="D1057" s="412"/>
      <c r="E1057" s="412"/>
    </row>
    <row r="1058" spans="1:5" ht="18.75" customHeight="1" outlineLevel="1">
      <c r="A1058" s="410"/>
      <c r="B1058" s="624" t="s">
        <v>517</v>
      </c>
      <c r="C1058" s="625"/>
      <c r="D1058" s="621">
        <v>10</v>
      </c>
      <c r="E1058" s="412"/>
    </row>
    <row r="1059" spans="1:5" s="437" customFormat="1" ht="17.25" customHeight="1" outlineLevel="1">
      <c r="A1059" s="429"/>
      <c r="B1059" s="624" t="s">
        <v>518</v>
      </c>
      <c r="C1059" s="620"/>
      <c r="D1059" s="621">
        <v>1</v>
      </c>
      <c r="E1059" s="432"/>
    </row>
    <row r="1060" spans="1:5" ht="26.25" customHeight="1" outlineLevel="1">
      <c r="A1060" s="424">
        <v>526</v>
      </c>
      <c r="B1060" s="425" t="s">
        <v>1094</v>
      </c>
      <c r="C1060" s="436"/>
      <c r="D1060" s="436"/>
      <c r="E1060" s="436"/>
    </row>
    <row r="1061" spans="1:5" ht="15.75" customHeight="1" outlineLevel="1">
      <c r="A1061" s="410"/>
      <c r="B1061" s="466" t="s">
        <v>1076</v>
      </c>
      <c r="C1061" s="467" t="s">
        <v>1095</v>
      </c>
      <c r="D1061" s="1322" t="s">
        <v>1024</v>
      </c>
      <c r="E1061" s="1323"/>
    </row>
    <row r="1062" spans="1:5" ht="12.75" customHeight="1" outlineLevel="1">
      <c r="A1062" s="410"/>
      <c r="B1062" s="411" t="s">
        <v>1025</v>
      </c>
      <c r="C1062" s="410" t="s">
        <v>1096</v>
      </c>
      <c r="D1062" s="412"/>
      <c r="E1062" s="412"/>
    </row>
    <row r="1063" spans="1:5" ht="12.75" customHeight="1" outlineLevel="1">
      <c r="A1063" s="410"/>
      <c r="B1063" s="624" t="s">
        <v>517</v>
      </c>
      <c r="C1063" s="625"/>
      <c r="D1063" s="621">
        <v>10</v>
      </c>
      <c r="E1063" s="412"/>
    </row>
    <row r="1064" spans="1:5" s="437" customFormat="1" ht="12.75" customHeight="1" outlineLevel="1">
      <c r="A1064" s="429"/>
      <c r="B1064" s="624" t="s">
        <v>518</v>
      </c>
      <c r="C1064" s="620"/>
      <c r="D1064" s="621">
        <v>1</v>
      </c>
      <c r="E1064" s="432"/>
    </row>
    <row r="1065" spans="1:5" ht="26.25" customHeight="1" outlineLevel="1">
      <c r="A1065" s="424">
        <v>527</v>
      </c>
      <c r="B1065" s="425" t="s">
        <v>1097</v>
      </c>
      <c r="C1065" s="436"/>
      <c r="D1065" s="436"/>
      <c r="E1065" s="436"/>
    </row>
    <row r="1066" spans="1:5" ht="15.75" customHeight="1" outlineLevel="1">
      <c r="A1066" s="410"/>
      <c r="B1066" s="466" t="s">
        <v>1076</v>
      </c>
      <c r="C1066" s="467" t="s">
        <v>1098</v>
      </c>
      <c r="D1066" s="1322" t="s">
        <v>1024</v>
      </c>
      <c r="E1066" s="1323"/>
    </row>
    <row r="1067" spans="1:5" ht="15" customHeight="1" outlineLevel="1">
      <c r="A1067" s="410"/>
      <c r="B1067" s="411" t="s">
        <v>1025</v>
      </c>
      <c r="C1067" s="410" t="s">
        <v>1099</v>
      </c>
      <c r="D1067" s="412"/>
      <c r="E1067" s="412">
        <v>0</v>
      </c>
    </row>
    <row r="1068" spans="1:5" ht="15" customHeight="1" outlineLevel="1">
      <c r="A1068" s="410"/>
      <c r="B1068" s="624" t="s">
        <v>517</v>
      </c>
      <c r="C1068" s="625"/>
      <c r="D1068" s="621">
        <v>10</v>
      </c>
      <c r="E1068" s="412"/>
    </row>
    <row r="1069" spans="1:5" s="437" customFormat="1" ht="17.25" customHeight="1" outlineLevel="1">
      <c r="A1069" s="429"/>
      <c r="B1069" s="624" t="s">
        <v>518</v>
      </c>
      <c r="C1069" s="620"/>
      <c r="D1069" s="621">
        <v>1</v>
      </c>
      <c r="E1069" s="432"/>
    </row>
    <row r="1070" spans="1:5" ht="26.25" customHeight="1" outlineLevel="1">
      <c r="A1070" s="424">
        <v>528</v>
      </c>
      <c r="B1070" s="425" t="s">
        <v>1100</v>
      </c>
      <c r="C1070" s="436"/>
      <c r="D1070" s="436"/>
      <c r="E1070" s="436"/>
    </row>
    <row r="1071" spans="1:5" ht="15.75" customHeight="1" outlineLevel="1">
      <c r="A1071" s="410"/>
      <c r="B1071" s="466" t="s">
        <v>1076</v>
      </c>
      <c r="C1071" s="467" t="s">
        <v>1101</v>
      </c>
      <c r="D1071" s="1322" t="s">
        <v>1024</v>
      </c>
      <c r="E1071" s="1323"/>
    </row>
    <row r="1072" spans="1:5" ht="13.5" customHeight="1" outlineLevel="1">
      <c r="A1072" s="410"/>
      <c r="B1072" s="411" t="s">
        <v>1025</v>
      </c>
      <c r="C1072" s="410" t="s">
        <v>1102</v>
      </c>
      <c r="D1072" s="412"/>
      <c r="E1072" s="412">
        <v>0</v>
      </c>
    </row>
    <row r="1073" spans="1:5" ht="13.5" customHeight="1" outlineLevel="1">
      <c r="A1073" s="410"/>
      <c r="B1073" s="624" t="s">
        <v>517</v>
      </c>
      <c r="C1073" s="625"/>
      <c r="D1073" s="621">
        <v>10</v>
      </c>
      <c r="E1073" s="412"/>
    </row>
    <row r="1074" spans="1:5" s="437" customFormat="1" ht="13.5" customHeight="1" outlineLevel="1">
      <c r="A1074" s="429"/>
      <c r="B1074" s="624" t="s">
        <v>518</v>
      </c>
      <c r="C1074" s="620"/>
      <c r="D1074" s="621">
        <v>1</v>
      </c>
      <c r="E1074" s="432"/>
    </row>
    <row r="1075" spans="1:5" ht="13.5" customHeight="1" outlineLevel="1">
      <c r="A1075" s="424">
        <v>529</v>
      </c>
      <c r="B1075" s="425" t="s">
        <v>1103</v>
      </c>
      <c r="C1075" s="436"/>
      <c r="D1075" s="436"/>
      <c r="E1075" s="436"/>
    </row>
    <row r="1076" spans="1:5" ht="15.75" customHeight="1" outlineLevel="1">
      <c r="A1076" s="410"/>
      <c r="B1076" s="466" t="s">
        <v>1076</v>
      </c>
      <c r="C1076" s="467" t="s">
        <v>1104</v>
      </c>
      <c r="D1076" s="1322" t="s">
        <v>1024</v>
      </c>
      <c r="E1076" s="1323"/>
    </row>
    <row r="1077" spans="1:5" ht="11.25" customHeight="1" outlineLevel="1">
      <c r="A1077" s="410"/>
      <c r="B1077" s="411" t="s">
        <v>1025</v>
      </c>
      <c r="C1077" s="410" t="s">
        <v>1105</v>
      </c>
      <c r="D1077" s="412"/>
      <c r="E1077" s="412"/>
    </row>
    <row r="1078" spans="1:5" ht="11.25" customHeight="1" outlineLevel="1">
      <c r="A1078" s="410"/>
      <c r="B1078" s="624" t="s">
        <v>517</v>
      </c>
      <c r="C1078" s="625"/>
      <c r="D1078" s="621">
        <v>10</v>
      </c>
      <c r="E1078" s="412"/>
    </row>
    <row r="1079" spans="1:5" s="437" customFormat="1" ht="17.25" customHeight="1" outlineLevel="1">
      <c r="A1079" s="429"/>
      <c r="B1079" s="624" t="s">
        <v>518</v>
      </c>
      <c r="C1079" s="620"/>
      <c r="D1079" s="621">
        <v>1</v>
      </c>
      <c r="E1079" s="432"/>
    </row>
    <row r="1080" spans="1:5" ht="26.25" customHeight="1" outlineLevel="1">
      <c r="A1080" s="424">
        <v>530</v>
      </c>
      <c r="B1080" s="425" t="s">
        <v>1106</v>
      </c>
      <c r="C1080" s="436"/>
      <c r="D1080" s="436"/>
      <c r="E1080" s="436"/>
    </row>
    <row r="1081" spans="1:5" ht="15.75" customHeight="1" outlineLevel="1">
      <c r="A1081" s="410"/>
      <c r="B1081" s="466" t="s">
        <v>1076</v>
      </c>
      <c r="C1081" s="467" t="s">
        <v>1107</v>
      </c>
      <c r="D1081" s="1322" t="s">
        <v>1024</v>
      </c>
      <c r="E1081" s="1323"/>
    </row>
    <row r="1082" spans="1:5" ht="14.25" customHeight="1" outlineLevel="1">
      <c r="A1082" s="410"/>
      <c r="B1082" s="411" t="s">
        <v>1025</v>
      </c>
      <c r="C1082" s="410" t="s">
        <v>1108</v>
      </c>
      <c r="D1082" s="412"/>
      <c r="E1082" s="412"/>
    </row>
    <row r="1083" spans="1:5" ht="14.25" customHeight="1" outlineLevel="1">
      <c r="A1083" s="410"/>
      <c r="B1083" s="624" t="s">
        <v>517</v>
      </c>
      <c r="C1083" s="625"/>
      <c r="D1083" s="621">
        <v>10</v>
      </c>
      <c r="E1083" s="412"/>
    </row>
    <row r="1084" spans="1:5" s="437" customFormat="1" ht="14.25" customHeight="1" outlineLevel="1">
      <c r="A1084" s="429"/>
      <c r="B1084" s="624" t="s">
        <v>518</v>
      </c>
      <c r="C1084" s="620"/>
      <c r="D1084" s="621">
        <v>1</v>
      </c>
      <c r="E1084" s="432"/>
    </row>
    <row r="1085" spans="1:5" ht="26.25" customHeight="1" outlineLevel="1">
      <c r="A1085" s="424">
        <v>531</v>
      </c>
      <c r="B1085" s="425" t="s">
        <v>1109</v>
      </c>
      <c r="C1085" s="436"/>
      <c r="D1085" s="436"/>
      <c r="E1085" s="436"/>
    </row>
    <row r="1086" spans="1:5" ht="15.75" customHeight="1" outlineLevel="1">
      <c r="A1086" s="410"/>
      <c r="B1086" s="466" t="s">
        <v>1076</v>
      </c>
      <c r="C1086" s="467" t="s">
        <v>1110</v>
      </c>
      <c r="D1086" s="1322" t="s">
        <v>1024</v>
      </c>
      <c r="E1086" s="1323"/>
    </row>
    <row r="1087" spans="1:5" ht="11.25" customHeight="1" outlineLevel="1">
      <c r="A1087" s="410"/>
      <c r="B1087" s="411" t="s">
        <v>1025</v>
      </c>
      <c r="C1087" s="410" t="s">
        <v>1111</v>
      </c>
      <c r="D1087" s="412"/>
      <c r="E1087" s="412"/>
    </row>
    <row r="1088" spans="1:5" ht="18.75" customHeight="1" outlineLevel="1">
      <c r="A1088" s="410"/>
      <c r="B1088" s="624" t="s">
        <v>517</v>
      </c>
      <c r="C1088" s="625"/>
      <c r="D1088" s="621">
        <v>10</v>
      </c>
      <c r="E1088" s="412"/>
    </row>
    <row r="1089" spans="1:5" s="437" customFormat="1" ht="17.25" customHeight="1" outlineLevel="1">
      <c r="A1089" s="429"/>
      <c r="B1089" s="624" t="s">
        <v>518</v>
      </c>
      <c r="C1089" s="620"/>
      <c r="D1089" s="621">
        <v>1</v>
      </c>
      <c r="E1089" s="432"/>
    </row>
    <row r="1090" spans="1:5" ht="26.25" customHeight="1" outlineLevel="1">
      <c r="A1090" s="424">
        <v>532</v>
      </c>
      <c r="B1090" s="425" t="s">
        <v>1112</v>
      </c>
      <c r="C1090" s="436"/>
      <c r="D1090" s="436"/>
      <c r="E1090" s="436"/>
    </row>
    <row r="1091" spans="1:5" ht="17.25" customHeight="1" outlineLevel="1">
      <c r="A1091" s="410"/>
      <c r="B1091" s="466" t="s">
        <v>1076</v>
      </c>
      <c r="C1091" s="467" t="s">
        <v>1113</v>
      </c>
      <c r="D1091" s="1322" t="s">
        <v>1024</v>
      </c>
      <c r="E1091" s="1323"/>
    </row>
    <row r="1092" spans="1:5" ht="12" customHeight="1" outlineLevel="1">
      <c r="A1092" s="410"/>
      <c r="B1092" s="411" t="s">
        <v>1025</v>
      </c>
      <c r="C1092" s="410" t="s">
        <v>1114</v>
      </c>
      <c r="D1092" s="412"/>
      <c r="E1092" s="412"/>
    </row>
    <row r="1093" spans="1:5" ht="12.75" customHeight="1" outlineLevel="1">
      <c r="A1093" s="410"/>
      <c r="B1093" s="624" t="s">
        <v>517</v>
      </c>
      <c r="C1093" s="625"/>
      <c r="D1093" s="621">
        <v>10</v>
      </c>
      <c r="E1093" s="412"/>
    </row>
    <row r="1094" spans="1:5" s="437" customFormat="1" ht="17.25" customHeight="1" outlineLevel="1">
      <c r="A1094" s="429"/>
      <c r="B1094" s="624" t="s">
        <v>518</v>
      </c>
      <c r="C1094" s="620"/>
      <c r="D1094" s="621">
        <v>1</v>
      </c>
      <c r="E1094" s="432"/>
    </row>
    <row r="1095" spans="1:5" ht="26.25" customHeight="1" outlineLevel="1">
      <c r="A1095" s="424">
        <v>533</v>
      </c>
      <c r="B1095" s="425" t="s">
        <v>1115</v>
      </c>
      <c r="C1095" s="436"/>
      <c r="D1095" s="436"/>
      <c r="E1095" s="436"/>
    </row>
    <row r="1096" spans="1:5" ht="15.75" customHeight="1" outlineLevel="1">
      <c r="A1096" s="410"/>
      <c r="B1096" s="466" t="s">
        <v>1076</v>
      </c>
      <c r="C1096" s="467" t="s">
        <v>1116</v>
      </c>
      <c r="D1096" s="1322" t="s">
        <v>1024</v>
      </c>
      <c r="E1096" s="1323"/>
    </row>
    <row r="1097" spans="1:5" ht="12.75" customHeight="1" outlineLevel="1">
      <c r="A1097" s="410"/>
      <c r="B1097" s="411" t="s">
        <v>1025</v>
      </c>
      <c r="C1097" s="410" t="s">
        <v>1117</v>
      </c>
      <c r="D1097" s="412"/>
      <c r="E1097" s="412"/>
    </row>
    <row r="1098" spans="1:5" ht="12.75" customHeight="1" outlineLevel="1">
      <c r="A1098" s="410"/>
      <c r="B1098" s="624" t="s">
        <v>517</v>
      </c>
      <c r="C1098" s="625"/>
      <c r="D1098" s="621">
        <v>10</v>
      </c>
      <c r="E1098" s="412"/>
    </row>
    <row r="1099" spans="1:5" s="437" customFormat="1" ht="17.25" customHeight="1" outlineLevel="1">
      <c r="A1099" s="429"/>
      <c r="B1099" s="624" t="s">
        <v>518</v>
      </c>
      <c r="C1099" s="620"/>
      <c r="D1099" s="621">
        <v>1</v>
      </c>
      <c r="E1099" s="432"/>
    </row>
    <row r="1100" spans="1:5" ht="26.25" customHeight="1" outlineLevel="1">
      <c r="A1100" s="424">
        <v>534</v>
      </c>
      <c r="B1100" s="425" t="s">
        <v>1118</v>
      </c>
      <c r="C1100" s="436"/>
      <c r="D1100" s="436"/>
      <c r="E1100" s="436"/>
    </row>
    <row r="1101" spans="1:5" ht="15.75" customHeight="1" outlineLevel="1">
      <c r="A1101" s="410"/>
      <c r="B1101" s="466" t="s">
        <v>1076</v>
      </c>
      <c r="C1101" s="467" t="s">
        <v>1119</v>
      </c>
      <c r="D1101" s="1322" t="s">
        <v>1024</v>
      </c>
      <c r="E1101" s="1323"/>
    </row>
    <row r="1102" spans="1:5" ht="12.75" customHeight="1" outlineLevel="1">
      <c r="A1102" s="410"/>
      <c r="B1102" s="411" t="s">
        <v>1025</v>
      </c>
      <c r="C1102" s="410" t="s">
        <v>1120</v>
      </c>
      <c r="D1102" s="412"/>
      <c r="E1102" s="412">
        <v>0</v>
      </c>
    </row>
    <row r="1103" spans="1:5" ht="12.75" customHeight="1" outlineLevel="1">
      <c r="A1103" s="410"/>
      <c r="B1103" s="624" t="s">
        <v>517</v>
      </c>
      <c r="C1103" s="625"/>
      <c r="D1103" s="621">
        <v>10</v>
      </c>
      <c r="E1103" s="412"/>
    </row>
    <row r="1104" spans="1:5" s="437" customFormat="1" ht="17.25" customHeight="1" outlineLevel="1">
      <c r="A1104" s="429"/>
      <c r="B1104" s="624" t="s">
        <v>518</v>
      </c>
      <c r="C1104" s="620"/>
      <c r="D1104" s="621">
        <v>1</v>
      </c>
      <c r="E1104" s="432"/>
    </row>
    <row r="1105" spans="1:7" ht="26.25" customHeight="1" outlineLevel="1">
      <c r="A1105" s="424">
        <v>535</v>
      </c>
      <c r="B1105" s="425" t="s">
        <v>1118</v>
      </c>
      <c r="C1105" s="436"/>
      <c r="D1105" s="436"/>
      <c r="E1105" s="436"/>
    </row>
    <row r="1106" spans="1:7" ht="15.75" customHeight="1" outlineLevel="1">
      <c r="A1106" s="410"/>
      <c r="B1106" s="466" t="s">
        <v>1076</v>
      </c>
      <c r="C1106" s="467" t="s">
        <v>1121</v>
      </c>
      <c r="D1106" s="1322" t="s">
        <v>1024</v>
      </c>
      <c r="E1106" s="1323"/>
    </row>
    <row r="1107" spans="1:7" ht="16.5" customHeight="1" outlineLevel="1">
      <c r="A1107" s="410"/>
      <c r="B1107" s="411" t="s">
        <v>1025</v>
      </c>
      <c r="C1107" s="410" t="s">
        <v>1122</v>
      </c>
      <c r="D1107" s="412"/>
      <c r="E1107" s="412"/>
    </row>
    <row r="1108" spans="1:7" ht="16.5" customHeight="1" outlineLevel="1">
      <c r="A1108" s="410"/>
      <c r="B1108" s="624" t="s">
        <v>517</v>
      </c>
      <c r="C1108" s="625"/>
      <c r="D1108" s="621">
        <v>10</v>
      </c>
      <c r="E1108" s="412"/>
    </row>
    <row r="1109" spans="1:7" s="437" customFormat="1" ht="17.25" customHeight="1" outlineLevel="1">
      <c r="A1109" s="429"/>
      <c r="B1109" s="624" t="s">
        <v>518</v>
      </c>
      <c r="C1109" s="620"/>
      <c r="D1109" s="621">
        <v>1</v>
      </c>
      <c r="E1109" s="432"/>
    </row>
    <row r="1110" spans="1:7" ht="26.25" customHeight="1" outlineLevel="1">
      <c r="A1110" s="424">
        <v>590</v>
      </c>
      <c r="B1110" s="425" t="s">
        <v>1123</v>
      </c>
      <c r="C1110" s="436"/>
      <c r="D1110" s="436"/>
      <c r="E1110" s="436"/>
    </row>
    <row r="1111" spans="1:7" ht="15.75" customHeight="1" outlineLevel="1">
      <c r="A1111" s="410"/>
      <c r="B1111" s="466" t="s">
        <v>1076</v>
      </c>
      <c r="C1111" s="467" t="s">
        <v>1124</v>
      </c>
      <c r="D1111" s="1322" t="s">
        <v>1024</v>
      </c>
      <c r="E1111" s="1323"/>
    </row>
    <row r="1112" spans="1:7" ht="16.5" customHeight="1" outlineLevel="1">
      <c r="A1112" s="410"/>
      <c r="B1112" s="411" t="s">
        <v>1025</v>
      </c>
      <c r="C1112" s="410" t="s">
        <v>1125</v>
      </c>
      <c r="D1112" s="412"/>
      <c r="E1112" s="412"/>
    </row>
    <row r="1113" spans="1:7" ht="16.5" customHeight="1" outlineLevel="1">
      <c r="A1113" s="410"/>
      <c r="B1113" s="624" t="s">
        <v>517</v>
      </c>
      <c r="C1113" s="625"/>
      <c r="D1113" s="621">
        <v>10</v>
      </c>
      <c r="E1113" s="412"/>
    </row>
    <row r="1114" spans="1:7" s="405" customFormat="1" ht="21" customHeight="1">
      <c r="A1114" s="429"/>
      <c r="B1114" s="624" t="s">
        <v>518</v>
      </c>
      <c r="C1114" s="620"/>
      <c r="D1114" s="621">
        <v>1</v>
      </c>
      <c r="E1114" s="432"/>
    </row>
    <row r="1115" spans="1:7" s="437" customFormat="1" ht="16.5" customHeight="1" outlineLevel="1">
      <c r="A1115" s="402" t="s">
        <v>1126</v>
      </c>
      <c r="B1115" s="403"/>
      <c r="C1115" s="403"/>
      <c r="D1115" s="403"/>
      <c r="E1115" s="404"/>
    </row>
    <row r="1116" spans="1:7" s="473" customFormat="1" ht="18.75" customHeight="1" outlineLevel="1">
      <c r="A1116" s="424">
        <v>600</v>
      </c>
      <c r="B1116" s="425" t="s">
        <v>1127</v>
      </c>
      <c r="C1116" s="436"/>
      <c r="D1116" s="469"/>
      <c r="E1116" s="470"/>
    </row>
    <row r="1117" spans="1:7" s="473" customFormat="1" ht="18.75" customHeight="1" outlineLevel="1">
      <c r="A1117" s="471"/>
      <c r="B1117" s="472" t="s">
        <v>1128</v>
      </c>
      <c r="C1117" s="444" t="s">
        <v>1129</v>
      </c>
      <c r="D1117" s="1340" t="s">
        <v>527</v>
      </c>
      <c r="E1117" s="1341"/>
    </row>
    <row r="1118" spans="1:7" s="473" customFormat="1" ht="18.75" customHeight="1" outlineLevel="1">
      <c r="A1118" s="471"/>
      <c r="B1118" s="472" t="s">
        <v>1130</v>
      </c>
      <c r="C1118" s="444" t="s">
        <v>1131</v>
      </c>
      <c r="D1118" s="1342"/>
      <c r="E1118" s="1341"/>
      <c r="F1118" s="568"/>
      <c r="G1118" s="569"/>
    </row>
    <row r="1119" spans="1:7" s="437" customFormat="1" ht="16.5" customHeight="1" outlineLevel="1">
      <c r="A1119" s="474"/>
      <c r="B1119" s="475" t="s">
        <v>1132</v>
      </c>
      <c r="C1119" s="428" t="s">
        <v>1133</v>
      </c>
      <c r="D1119" s="1343"/>
      <c r="E1119" s="1344"/>
    </row>
    <row r="1120" spans="1:7" s="479" customFormat="1" ht="18.75" customHeight="1" outlineLevel="1">
      <c r="A1120" s="424">
        <v>601</v>
      </c>
      <c r="B1120" s="425" t="s">
        <v>66</v>
      </c>
      <c r="C1120" s="440"/>
      <c r="D1120" s="469"/>
      <c r="E1120" s="470"/>
    </row>
    <row r="1121" spans="1:9" s="479" customFormat="1" ht="18.75" customHeight="1" outlineLevel="1">
      <c r="A1121" s="476"/>
      <c r="B1121" s="477" t="s">
        <v>67</v>
      </c>
      <c r="C1121" s="478" t="s">
        <v>68</v>
      </c>
      <c r="D1121" s="1326" t="s">
        <v>69</v>
      </c>
      <c r="E1121" s="1327"/>
      <c r="I1121" s="480"/>
    </row>
    <row r="1122" spans="1:9" s="479" customFormat="1" ht="18.75" customHeight="1" outlineLevel="1">
      <c r="A1122" s="476"/>
      <c r="B1122" s="477" t="s">
        <v>70</v>
      </c>
      <c r="C1122" s="478" t="s">
        <v>71</v>
      </c>
      <c r="D1122" s="1328"/>
      <c r="E1122" s="1327"/>
    </row>
    <row r="1123" spans="1:9" s="437" customFormat="1" ht="16.5" customHeight="1" outlineLevel="1">
      <c r="A1123" s="481"/>
      <c r="B1123" s="420" t="s">
        <v>72</v>
      </c>
      <c r="C1123" s="421" t="s">
        <v>73</v>
      </c>
      <c r="D1123" s="1329"/>
      <c r="E1123" s="1330"/>
    </row>
    <row r="1124" spans="1:9" s="479" customFormat="1" ht="18.75" customHeight="1" outlineLevel="1">
      <c r="A1124" s="424">
        <v>602</v>
      </c>
      <c r="B1124" s="425" t="s">
        <v>74</v>
      </c>
      <c r="C1124" s="440"/>
      <c r="D1124" s="469"/>
      <c r="E1124" s="470"/>
    </row>
    <row r="1125" spans="1:9" s="479" customFormat="1" ht="18.75" customHeight="1" outlineLevel="1">
      <c r="A1125" s="476"/>
      <c r="B1125" s="477" t="s">
        <v>75</v>
      </c>
      <c r="C1125" s="478" t="s">
        <v>76</v>
      </c>
      <c r="D1125" s="1326" t="s">
        <v>77</v>
      </c>
      <c r="E1125" s="1327"/>
      <c r="I1125" s="480"/>
    </row>
    <row r="1126" spans="1:9" s="479" customFormat="1" ht="18.75" customHeight="1" outlineLevel="1">
      <c r="A1126" s="476"/>
      <c r="B1126" s="477" t="s">
        <v>78</v>
      </c>
      <c r="C1126" s="478" t="s">
        <v>79</v>
      </c>
      <c r="D1126" s="1328"/>
      <c r="E1126" s="1327"/>
    </row>
    <row r="1127" spans="1:9" s="437" customFormat="1" ht="16.5" customHeight="1" outlineLevel="1">
      <c r="A1127" s="481"/>
      <c r="B1127" s="420" t="s">
        <v>80</v>
      </c>
      <c r="C1127" s="421" t="s">
        <v>81</v>
      </c>
      <c r="D1127" s="1329"/>
      <c r="E1127" s="1330"/>
    </row>
    <row r="1128" spans="1:9" s="479" customFormat="1" ht="18.75" customHeight="1" outlineLevel="1">
      <c r="A1128" s="424">
        <v>603</v>
      </c>
      <c r="B1128" s="425" t="s">
        <v>82</v>
      </c>
      <c r="C1128" s="440"/>
      <c r="D1128" s="469"/>
      <c r="E1128" s="470"/>
    </row>
    <row r="1129" spans="1:9" s="479" customFormat="1" ht="18.75" customHeight="1" outlineLevel="1">
      <c r="A1129" s="476"/>
      <c r="B1129" s="477" t="s">
        <v>83</v>
      </c>
      <c r="C1129" s="478" t="s">
        <v>84</v>
      </c>
      <c r="D1129" s="1326" t="s">
        <v>85</v>
      </c>
      <c r="E1129" s="1327"/>
      <c r="I1129" s="480"/>
    </row>
    <row r="1130" spans="1:9" s="479" customFormat="1" ht="18.75" customHeight="1" outlineLevel="1">
      <c r="A1130" s="476"/>
      <c r="B1130" s="477" t="s">
        <v>86</v>
      </c>
      <c r="C1130" s="478" t="s">
        <v>87</v>
      </c>
      <c r="D1130" s="1328"/>
      <c r="E1130" s="1327"/>
    </row>
    <row r="1131" spans="1:9" s="437" customFormat="1" ht="16.5" customHeight="1" outlineLevel="1">
      <c r="A1131" s="481"/>
      <c r="B1131" s="420" t="s">
        <v>88</v>
      </c>
      <c r="C1131" s="421" t="s">
        <v>89</v>
      </c>
      <c r="D1131" s="1329"/>
      <c r="E1131" s="1330"/>
    </row>
    <row r="1132" spans="1:9" ht="15.75" customHeight="1" outlineLevel="1">
      <c r="A1132" s="424">
        <v>610</v>
      </c>
      <c r="B1132" s="425" t="s">
        <v>90</v>
      </c>
      <c r="C1132" s="440"/>
      <c r="D1132" s="469"/>
      <c r="E1132" s="470"/>
    </row>
    <row r="1133" spans="1:9" ht="15.75" customHeight="1" outlineLevel="1">
      <c r="A1133" s="410"/>
      <c r="B1133" s="411" t="s">
        <v>1128</v>
      </c>
      <c r="C1133" s="410" t="s">
        <v>1129</v>
      </c>
      <c r="D1133" s="1326" t="s">
        <v>91</v>
      </c>
      <c r="E1133" s="1327"/>
    </row>
    <row r="1134" spans="1:9" s="423" customFormat="1" ht="18" customHeight="1" outlineLevel="1">
      <c r="A1134" s="410"/>
      <c r="B1134" s="411" t="s">
        <v>1130</v>
      </c>
      <c r="C1134" s="410" t="s">
        <v>1131</v>
      </c>
      <c r="D1134" s="1328"/>
      <c r="E1134" s="1327"/>
    </row>
    <row r="1135" spans="1:9" s="437" customFormat="1" ht="16.5" customHeight="1" outlineLevel="1">
      <c r="A1135" s="428"/>
      <c r="B1135" s="420" t="s">
        <v>1132</v>
      </c>
      <c r="C1135" s="428" t="s">
        <v>1133</v>
      </c>
      <c r="D1135" s="1329"/>
      <c r="E1135" s="1330"/>
    </row>
    <row r="1136" spans="1:9" ht="15.75" customHeight="1" outlineLevel="1">
      <c r="A1136" s="424">
        <v>611</v>
      </c>
      <c r="B1136" s="425" t="s">
        <v>92</v>
      </c>
      <c r="C1136" s="436"/>
      <c r="D1136" s="469"/>
      <c r="E1136" s="470"/>
    </row>
    <row r="1137" spans="1:5" ht="15.75" customHeight="1" outlineLevel="1">
      <c r="A1137" s="410"/>
      <c r="B1137" s="411" t="s">
        <v>93</v>
      </c>
      <c r="C1137" s="415" t="s">
        <v>68</v>
      </c>
      <c r="D1137" s="1326" t="s">
        <v>69</v>
      </c>
      <c r="E1137" s="1327"/>
    </row>
    <row r="1138" spans="1:5" s="423" customFormat="1" ht="18" customHeight="1" outlineLevel="1">
      <c r="A1138" s="410"/>
      <c r="B1138" s="411" t="s">
        <v>94</v>
      </c>
      <c r="C1138" s="415" t="s">
        <v>71</v>
      </c>
      <c r="D1138" s="1328"/>
      <c r="E1138" s="1327"/>
    </row>
    <row r="1139" spans="1:5" s="437" customFormat="1" ht="16.5" customHeight="1" outlineLevel="1">
      <c r="A1139" s="428"/>
      <c r="B1139" s="420" t="s">
        <v>95</v>
      </c>
      <c r="C1139" s="421" t="s">
        <v>73</v>
      </c>
      <c r="D1139" s="1329"/>
      <c r="E1139" s="1330"/>
    </row>
    <row r="1140" spans="1:5" ht="15.75" customHeight="1" outlineLevel="1">
      <c r="A1140" s="424">
        <v>612</v>
      </c>
      <c r="B1140" s="425" t="s">
        <v>96</v>
      </c>
      <c r="C1140" s="436"/>
      <c r="D1140" s="469"/>
      <c r="E1140" s="470"/>
    </row>
    <row r="1141" spans="1:5" ht="15.75" customHeight="1" outlineLevel="1">
      <c r="A1141" s="410"/>
      <c r="B1141" s="411" t="s">
        <v>97</v>
      </c>
      <c r="C1141" s="415" t="s">
        <v>76</v>
      </c>
      <c r="D1141" s="1326" t="s">
        <v>98</v>
      </c>
      <c r="E1141" s="1327"/>
    </row>
    <row r="1142" spans="1:5" s="423" customFormat="1" ht="18" customHeight="1" outlineLevel="1">
      <c r="A1142" s="410"/>
      <c r="B1142" s="411" t="s">
        <v>99</v>
      </c>
      <c r="C1142" s="415" t="s">
        <v>79</v>
      </c>
      <c r="D1142" s="1328"/>
      <c r="E1142" s="1327"/>
    </row>
    <row r="1143" spans="1:5" s="437" customFormat="1" ht="16.5" customHeight="1" outlineLevel="1">
      <c r="A1143" s="428"/>
      <c r="B1143" s="420" t="s">
        <v>100</v>
      </c>
      <c r="C1143" s="421" t="s">
        <v>81</v>
      </c>
      <c r="D1143" s="1329"/>
      <c r="E1143" s="1330"/>
    </row>
    <row r="1144" spans="1:5" ht="15.75" customHeight="1" outlineLevel="1">
      <c r="A1144" s="424">
        <v>613</v>
      </c>
      <c r="B1144" s="425" t="s">
        <v>101</v>
      </c>
      <c r="C1144" s="436"/>
      <c r="D1144" s="469"/>
      <c r="E1144" s="470"/>
    </row>
    <row r="1145" spans="1:5" ht="15.75" customHeight="1" outlineLevel="1">
      <c r="A1145" s="410"/>
      <c r="B1145" s="411" t="s">
        <v>102</v>
      </c>
      <c r="C1145" s="415" t="s">
        <v>84</v>
      </c>
      <c r="D1145" s="1326" t="s">
        <v>85</v>
      </c>
      <c r="E1145" s="1327"/>
    </row>
    <row r="1146" spans="1:5" s="423" customFormat="1" ht="18" customHeight="1" outlineLevel="1">
      <c r="A1146" s="410"/>
      <c r="B1146" s="411" t="s">
        <v>103</v>
      </c>
      <c r="C1146" s="415" t="s">
        <v>87</v>
      </c>
      <c r="D1146" s="1328"/>
      <c r="E1146" s="1327"/>
    </row>
    <row r="1147" spans="1:5" s="437" customFormat="1" ht="16.5" customHeight="1" outlineLevel="1">
      <c r="A1147" s="428"/>
      <c r="B1147" s="420" t="s">
        <v>104</v>
      </c>
      <c r="C1147" s="421" t="s">
        <v>89</v>
      </c>
      <c r="D1147" s="1329"/>
      <c r="E1147" s="1330"/>
    </row>
    <row r="1148" spans="1:5" ht="15.75" customHeight="1" outlineLevel="1">
      <c r="A1148" s="424">
        <v>620</v>
      </c>
      <c r="B1148" s="425" t="s">
        <v>105</v>
      </c>
      <c r="C1148" s="436"/>
      <c r="D1148" s="436"/>
      <c r="E1148" s="436"/>
    </row>
    <row r="1149" spans="1:5" ht="29.25" customHeight="1" outlineLevel="1">
      <c r="A1149" s="410"/>
      <c r="B1149" s="411" t="s">
        <v>106</v>
      </c>
      <c r="C1149" s="415" t="s">
        <v>107</v>
      </c>
      <c r="D1149" s="434"/>
      <c r="E1149" s="410"/>
    </row>
    <row r="1150" spans="1:5" ht="39" customHeight="1" outlineLevel="1">
      <c r="A1150" s="410"/>
      <c r="B1150" s="433" t="s">
        <v>908</v>
      </c>
      <c r="C1150" s="410"/>
      <c r="D1150" s="412">
        <v>0.02</v>
      </c>
      <c r="E1150" s="412"/>
    </row>
    <row r="1151" spans="1:5" s="437" customFormat="1" ht="30.75" customHeight="1" outlineLevel="1">
      <c r="A1151" s="429"/>
      <c r="B1151" s="430" t="s">
        <v>108</v>
      </c>
      <c r="C1151" s="429"/>
      <c r="D1151" s="432">
        <v>0.01</v>
      </c>
      <c r="E1151" s="432"/>
    </row>
    <row r="1152" spans="1:5" ht="15.75" customHeight="1" outlineLevel="1">
      <c r="A1152" s="424">
        <v>630</v>
      </c>
      <c r="B1152" s="425" t="s">
        <v>109</v>
      </c>
      <c r="C1152" s="436"/>
      <c r="D1152" s="436"/>
      <c r="E1152" s="436"/>
    </row>
    <row r="1153" spans="1:5" ht="15.75" customHeight="1" outlineLevel="1">
      <c r="A1153" s="410"/>
      <c r="B1153" s="411" t="s">
        <v>110</v>
      </c>
      <c r="C1153" s="415" t="s">
        <v>111</v>
      </c>
      <c r="D1153" s="434"/>
      <c r="E1153" s="410"/>
    </row>
    <row r="1154" spans="1:5" s="423" customFormat="1" ht="44.25" customHeight="1" outlineLevel="1">
      <c r="A1154" s="410"/>
      <c r="B1154" s="413" t="s">
        <v>112</v>
      </c>
      <c r="C1154" s="410"/>
      <c r="D1154" s="418" t="s">
        <v>113</v>
      </c>
      <c r="E1154" s="412"/>
    </row>
    <row r="1155" spans="1:5" s="423" customFormat="1" ht="56.25" customHeight="1" outlineLevel="1">
      <c r="A1155" s="444"/>
      <c r="B1155" s="459" t="s">
        <v>114</v>
      </c>
      <c r="C1155" s="444"/>
      <c r="D1155" s="482" t="s">
        <v>115</v>
      </c>
      <c r="E1155" s="483"/>
    </row>
    <row r="1156" spans="1:5" s="405" customFormat="1" ht="27" customHeight="1">
      <c r="A1156" s="428"/>
      <c r="B1156" s="484" t="s">
        <v>116</v>
      </c>
      <c r="C1156" s="428"/>
      <c r="D1156" s="485" t="s">
        <v>117</v>
      </c>
      <c r="E1156" s="422"/>
    </row>
    <row r="1157" spans="1:5" s="437" customFormat="1" ht="16.5" customHeight="1" outlineLevel="1">
      <c r="A1157" s="402" t="s">
        <v>118</v>
      </c>
      <c r="B1157" s="403"/>
      <c r="C1157" s="403"/>
      <c r="D1157" s="403"/>
      <c r="E1157" s="404"/>
    </row>
    <row r="1158" spans="1:5" ht="15.75" customHeight="1" outlineLevel="1">
      <c r="A1158" s="424">
        <v>700</v>
      </c>
      <c r="B1158" s="425" t="s">
        <v>119</v>
      </c>
      <c r="C1158" s="464" t="s">
        <v>120</v>
      </c>
      <c r="D1158" s="469"/>
      <c r="E1158" s="470"/>
    </row>
    <row r="1159" spans="1:5" ht="15.75" customHeight="1" outlineLevel="1">
      <c r="A1159" s="410"/>
      <c r="B1159" s="411" t="s">
        <v>121</v>
      </c>
      <c r="C1159" s="410"/>
      <c r="D1159" s="1326" t="s">
        <v>122</v>
      </c>
      <c r="E1159" s="1327"/>
    </row>
    <row r="1160" spans="1:5" s="423" customFormat="1" ht="18.75" customHeight="1" outlineLevel="1">
      <c r="A1160" s="410"/>
      <c r="B1160" s="411" t="s">
        <v>123</v>
      </c>
      <c r="C1160" s="410"/>
      <c r="D1160" s="1328"/>
      <c r="E1160" s="1327"/>
    </row>
    <row r="1161" spans="1:5" s="437" customFormat="1" ht="16.5" customHeight="1" outlineLevel="1">
      <c r="A1161" s="428"/>
      <c r="B1161" s="420" t="s">
        <v>124</v>
      </c>
      <c r="C1161" s="428"/>
      <c r="D1161" s="1329"/>
      <c r="E1161" s="1330"/>
    </row>
    <row r="1162" spans="1:5" ht="15.75" customHeight="1" outlineLevel="1">
      <c r="A1162" s="424">
        <v>701</v>
      </c>
      <c r="B1162" s="425" t="s">
        <v>125</v>
      </c>
      <c r="C1162" s="464" t="s">
        <v>126</v>
      </c>
      <c r="D1162" s="469"/>
      <c r="E1162" s="470"/>
    </row>
    <row r="1163" spans="1:5" ht="15.75" customHeight="1" outlineLevel="1">
      <c r="A1163" s="410"/>
      <c r="B1163" s="411" t="s">
        <v>127</v>
      </c>
      <c r="C1163" s="410"/>
      <c r="D1163" s="1326" t="s">
        <v>122</v>
      </c>
      <c r="E1163" s="1327"/>
    </row>
    <row r="1164" spans="1:5" s="423" customFormat="1" ht="18.75" customHeight="1" outlineLevel="1">
      <c r="A1164" s="410"/>
      <c r="B1164" s="411" t="s">
        <v>128</v>
      </c>
      <c r="C1164" s="410"/>
      <c r="D1164" s="1328"/>
      <c r="E1164" s="1327"/>
    </row>
    <row r="1165" spans="1:5" s="437" customFormat="1" ht="16.5" customHeight="1" outlineLevel="1">
      <c r="A1165" s="428"/>
      <c r="B1165" s="420" t="s">
        <v>129</v>
      </c>
      <c r="C1165" s="428"/>
      <c r="D1165" s="1329"/>
      <c r="E1165" s="1330"/>
    </row>
    <row r="1166" spans="1:5" ht="15.75" customHeight="1" outlineLevel="1">
      <c r="A1166" s="424">
        <v>702</v>
      </c>
      <c r="B1166" s="425" t="s">
        <v>130</v>
      </c>
      <c r="C1166" s="464" t="s">
        <v>131</v>
      </c>
      <c r="D1166" s="469"/>
      <c r="E1166" s="470"/>
    </row>
    <row r="1167" spans="1:5" ht="15.75" customHeight="1" outlineLevel="1">
      <c r="A1167" s="410"/>
      <c r="B1167" s="411" t="s">
        <v>132</v>
      </c>
      <c r="C1167" s="410"/>
      <c r="D1167" s="1326" t="s">
        <v>122</v>
      </c>
      <c r="E1167" s="1327"/>
    </row>
    <row r="1168" spans="1:5" s="423" customFormat="1" ht="18.75" customHeight="1" outlineLevel="1">
      <c r="A1168" s="410"/>
      <c r="B1168" s="411" t="s">
        <v>133</v>
      </c>
      <c r="C1168" s="410"/>
      <c r="D1168" s="1328"/>
      <c r="E1168" s="1327"/>
    </row>
    <row r="1169" spans="1:5" s="437" customFormat="1" ht="16.5" customHeight="1" outlineLevel="1">
      <c r="A1169" s="428"/>
      <c r="B1169" s="420" t="s">
        <v>134</v>
      </c>
      <c r="C1169" s="428"/>
      <c r="D1169" s="1329"/>
      <c r="E1169" s="1330"/>
    </row>
    <row r="1170" spans="1:5" s="488" customFormat="1" ht="16.5" customHeight="1" outlineLevel="1">
      <c r="A1170" s="424">
        <v>703</v>
      </c>
      <c r="B1170" s="425" t="s">
        <v>135</v>
      </c>
      <c r="C1170" s="464"/>
      <c r="D1170" s="469"/>
      <c r="E1170" s="470"/>
    </row>
    <row r="1171" spans="1:5" ht="15.75" customHeight="1" outlineLevel="1">
      <c r="A1171" s="410"/>
      <c r="B1171" s="411" t="s">
        <v>136</v>
      </c>
      <c r="C1171" s="415" t="s">
        <v>137</v>
      </c>
      <c r="D1171" s="486"/>
      <c r="E1171" s="487"/>
    </row>
    <row r="1172" spans="1:5" ht="15.75" customHeight="1" outlineLevel="1">
      <c r="A1172" s="410"/>
      <c r="B1172" s="413" t="s">
        <v>138</v>
      </c>
      <c r="C1172" s="410"/>
      <c r="D1172" s="1345" t="s">
        <v>139</v>
      </c>
      <c r="E1172" s="1346"/>
    </row>
    <row r="1173" spans="1:5" ht="15.75" customHeight="1" outlineLevel="1">
      <c r="A1173" s="410"/>
      <c r="B1173" s="413" t="s">
        <v>140</v>
      </c>
      <c r="C1173" s="410"/>
      <c r="D1173" s="1338" t="s">
        <v>139</v>
      </c>
      <c r="E1173" s="1339"/>
    </row>
    <row r="1174" spans="1:5" ht="15.75" customHeight="1" outlineLevel="1">
      <c r="A1174" s="410"/>
      <c r="B1174" s="413" t="s">
        <v>141</v>
      </c>
      <c r="C1174" s="410"/>
      <c r="D1174" s="1338" t="s">
        <v>139</v>
      </c>
      <c r="E1174" s="1339"/>
    </row>
    <row r="1175" spans="1:5" outlineLevel="1">
      <c r="A1175" s="410"/>
      <c r="B1175" s="413" t="s">
        <v>142</v>
      </c>
      <c r="C1175" s="410"/>
      <c r="D1175" s="418" t="s">
        <v>984</v>
      </c>
      <c r="E1175" s="412"/>
    </row>
    <row r="1176" spans="1:5" ht="15.75" customHeight="1" outlineLevel="1">
      <c r="A1176" s="410"/>
      <c r="B1176" s="413"/>
      <c r="C1176" s="410"/>
      <c r="D1176" s="441" t="s">
        <v>985</v>
      </c>
      <c r="E1176" s="412"/>
    </row>
    <row r="1177" spans="1:5" ht="15.75" customHeight="1" outlineLevel="1">
      <c r="A1177" s="410"/>
      <c r="B1177" s="413" t="s">
        <v>143</v>
      </c>
      <c r="C1177" s="410"/>
      <c r="D1177" s="418" t="s">
        <v>144</v>
      </c>
      <c r="E1177" s="412"/>
    </row>
    <row r="1178" spans="1:5" ht="15.75" customHeight="1" outlineLevel="1">
      <c r="A1178" s="410"/>
      <c r="B1178" s="413"/>
      <c r="C1178" s="410"/>
      <c r="D1178" s="418" t="s">
        <v>989</v>
      </c>
      <c r="E1178" s="412"/>
    </row>
    <row r="1179" spans="1:5" ht="15.75" customHeight="1" outlineLevel="1">
      <c r="A1179" s="427">
        <v>703</v>
      </c>
      <c r="B1179" s="413" t="s">
        <v>145</v>
      </c>
      <c r="C1179" s="410"/>
      <c r="D1179" s="1338" t="s">
        <v>139</v>
      </c>
      <c r="E1179" s="1339"/>
    </row>
    <row r="1180" spans="1:5" ht="15.75" customHeight="1" outlineLevel="1">
      <c r="A1180" s="410"/>
      <c r="B1180" s="413" t="s">
        <v>146</v>
      </c>
      <c r="C1180" s="410"/>
      <c r="D1180" s="412">
        <v>30</v>
      </c>
      <c r="E1180" s="412"/>
    </row>
    <row r="1181" spans="1:5" ht="15.75" customHeight="1" outlineLevel="1">
      <c r="A1181" s="410"/>
      <c r="B1181" s="413" t="s">
        <v>147</v>
      </c>
      <c r="C1181" s="410"/>
      <c r="D1181" s="412">
        <v>30</v>
      </c>
      <c r="E1181" s="412"/>
    </row>
    <row r="1182" spans="1:5" ht="15.75" customHeight="1" outlineLevel="1">
      <c r="A1182" s="410"/>
      <c r="B1182" s="413" t="s">
        <v>148</v>
      </c>
      <c r="C1182" s="410"/>
      <c r="D1182" s="418" t="s">
        <v>716</v>
      </c>
      <c r="E1182" s="412"/>
    </row>
    <row r="1183" spans="1:5" s="423" customFormat="1" ht="27.75" customHeight="1" outlineLevel="1">
      <c r="A1183" s="410"/>
      <c r="B1183" s="413"/>
      <c r="C1183" s="410"/>
      <c r="D1183" s="441" t="s">
        <v>149</v>
      </c>
      <c r="E1183" s="412"/>
    </row>
    <row r="1184" spans="1:5" s="437" customFormat="1" ht="49.5" customHeight="1" outlineLevel="1">
      <c r="A1184" s="428"/>
      <c r="B1184" s="489" t="s">
        <v>150</v>
      </c>
      <c r="C1184" s="428"/>
      <c r="D1184" s="1314" t="s">
        <v>151</v>
      </c>
      <c r="E1184" s="1315"/>
    </row>
    <row r="1185" spans="1:5" ht="15.75" customHeight="1" outlineLevel="1">
      <c r="A1185" s="424">
        <v>710</v>
      </c>
      <c r="B1185" s="425" t="s">
        <v>152</v>
      </c>
      <c r="C1185" s="464" t="s">
        <v>153</v>
      </c>
      <c r="D1185" s="469"/>
      <c r="E1185" s="470"/>
    </row>
    <row r="1186" spans="1:5" ht="15.75" customHeight="1" outlineLevel="1">
      <c r="A1186" s="410"/>
      <c r="B1186" s="411" t="s">
        <v>154</v>
      </c>
      <c r="C1186" s="410"/>
      <c r="D1186" s="1326" t="s">
        <v>122</v>
      </c>
      <c r="E1186" s="1327"/>
    </row>
    <row r="1187" spans="1:5" s="423" customFormat="1" ht="18.75" customHeight="1" outlineLevel="1">
      <c r="A1187" s="410"/>
      <c r="B1187" s="411" t="s">
        <v>155</v>
      </c>
      <c r="C1187" s="410"/>
      <c r="D1187" s="1328"/>
      <c r="E1187" s="1327"/>
    </row>
    <row r="1188" spans="1:5" s="437" customFormat="1" ht="16.5" customHeight="1" outlineLevel="1">
      <c r="A1188" s="428"/>
      <c r="B1188" s="420" t="s">
        <v>156</v>
      </c>
      <c r="C1188" s="428"/>
      <c r="D1188" s="1329"/>
      <c r="E1188" s="1330"/>
    </row>
    <row r="1189" spans="1:5" ht="15.75" customHeight="1" outlineLevel="1">
      <c r="A1189" s="424">
        <v>711</v>
      </c>
      <c r="B1189" s="425" t="s">
        <v>157</v>
      </c>
      <c r="C1189" s="464" t="s">
        <v>158</v>
      </c>
      <c r="D1189" s="469"/>
      <c r="E1189" s="470"/>
    </row>
    <row r="1190" spans="1:5" ht="15.75" customHeight="1" outlineLevel="1">
      <c r="A1190" s="410"/>
      <c r="B1190" s="411" t="s">
        <v>159</v>
      </c>
      <c r="C1190" s="410"/>
      <c r="D1190" s="1326" t="s">
        <v>122</v>
      </c>
      <c r="E1190" s="1327"/>
    </row>
    <row r="1191" spans="1:5" s="423" customFormat="1" ht="18.75" customHeight="1" outlineLevel="1">
      <c r="A1191" s="410"/>
      <c r="B1191" s="411" t="s">
        <v>160</v>
      </c>
      <c r="C1191" s="410"/>
      <c r="D1191" s="1328"/>
      <c r="E1191" s="1327"/>
    </row>
    <row r="1192" spans="1:5" s="437" customFormat="1" ht="16.5" customHeight="1" outlineLevel="1">
      <c r="A1192" s="428"/>
      <c r="B1192" s="420" t="s">
        <v>161</v>
      </c>
      <c r="C1192" s="428"/>
      <c r="D1192" s="1329"/>
      <c r="E1192" s="1330"/>
    </row>
    <row r="1193" spans="1:5" ht="15.75" customHeight="1" outlineLevel="1">
      <c r="A1193" s="424">
        <v>712</v>
      </c>
      <c r="B1193" s="425" t="s">
        <v>162</v>
      </c>
      <c r="C1193" s="464" t="s">
        <v>158</v>
      </c>
      <c r="D1193" s="469"/>
      <c r="E1193" s="470"/>
    </row>
    <row r="1194" spans="1:5" ht="15.75" customHeight="1" outlineLevel="1">
      <c r="A1194" s="410"/>
      <c r="B1194" s="411" t="s">
        <v>163</v>
      </c>
      <c r="C1194" s="410"/>
      <c r="D1194" s="1326" t="s">
        <v>122</v>
      </c>
      <c r="E1194" s="1327"/>
    </row>
    <row r="1195" spans="1:5" s="423" customFormat="1" ht="18.75" customHeight="1" outlineLevel="1">
      <c r="A1195" s="410"/>
      <c r="B1195" s="411" t="s">
        <v>164</v>
      </c>
      <c r="C1195" s="410"/>
      <c r="D1195" s="1328"/>
      <c r="E1195" s="1327"/>
    </row>
    <row r="1196" spans="1:5" s="437" customFormat="1" ht="16.5" customHeight="1" outlineLevel="1">
      <c r="A1196" s="428"/>
      <c r="B1196" s="420" t="s">
        <v>165</v>
      </c>
      <c r="C1196" s="428"/>
      <c r="D1196" s="1329"/>
      <c r="E1196" s="1330"/>
    </row>
    <row r="1197" spans="1:5" ht="30" customHeight="1" outlineLevel="1">
      <c r="A1197" s="424">
        <v>720</v>
      </c>
      <c r="B1197" s="425" t="s">
        <v>166</v>
      </c>
      <c r="C1197" s="464"/>
      <c r="D1197" s="490"/>
      <c r="E1197" s="491"/>
    </row>
    <row r="1198" spans="1:5" ht="25.5" customHeight="1" outlineLevel="1">
      <c r="A1198" s="410"/>
      <c r="B1198" s="466" t="s">
        <v>167</v>
      </c>
      <c r="C1198" s="492" t="s">
        <v>168</v>
      </c>
      <c r="D1198" s="1322" t="s">
        <v>169</v>
      </c>
      <c r="E1198" s="1323"/>
    </row>
    <row r="1199" spans="1:5" ht="15.75" customHeight="1" outlineLevel="1">
      <c r="A1199" s="410"/>
      <c r="B1199" s="411" t="s">
        <v>170</v>
      </c>
      <c r="C1199" s="410"/>
      <c r="D1199" s="1324" t="s">
        <v>171</v>
      </c>
      <c r="E1199" s="1325"/>
    </row>
    <row r="1200" spans="1:5" s="405" customFormat="1" ht="31.5" customHeight="1">
      <c r="A1200" s="410"/>
      <c r="B1200" s="411"/>
      <c r="C1200" s="410"/>
      <c r="D1200" s="493"/>
      <c r="E1200" s="494"/>
    </row>
    <row r="1201" spans="1:5" s="437" customFormat="1" ht="16.5" customHeight="1" outlineLevel="1">
      <c r="A1201" s="402" t="s">
        <v>172</v>
      </c>
      <c r="B1201" s="403"/>
      <c r="C1201" s="403"/>
      <c r="D1201" s="403"/>
      <c r="E1201" s="404"/>
    </row>
    <row r="1202" spans="1:5" s="437" customFormat="1" ht="28.5" customHeight="1" outlineLevel="1">
      <c r="A1202" s="424">
        <v>810</v>
      </c>
      <c r="B1202" s="425" t="s">
        <v>173</v>
      </c>
      <c r="C1202" s="464"/>
      <c r="D1202" s="436"/>
      <c r="E1202" s="436"/>
    </row>
    <row r="1203" spans="1:5" s="437" customFormat="1" ht="25.5" customHeight="1" outlineLevel="1">
      <c r="A1203" s="440"/>
      <c r="B1203" s="417" t="s">
        <v>174</v>
      </c>
      <c r="C1203" s="415" t="s">
        <v>175</v>
      </c>
      <c r="D1203" s="412">
        <v>0</v>
      </c>
      <c r="E1203" s="412"/>
    </row>
    <row r="1204" spans="1:5" s="437" customFormat="1" ht="17.25" customHeight="1" outlineLevel="1">
      <c r="A1204" s="424"/>
      <c r="B1204" s="411" t="s">
        <v>176</v>
      </c>
      <c r="C1204" s="415" t="s">
        <v>177</v>
      </c>
      <c r="D1204" s="412"/>
      <c r="E1204" s="412"/>
    </row>
    <row r="1205" spans="1:5" s="437" customFormat="1" ht="17.25" customHeight="1" outlineLevel="1">
      <c r="A1205" s="440"/>
      <c r="B1205" s="413" t="s">
        <v>178</v>
      </c>
      <c r="C1205" s="415"/>
      <c r="D1205" s="412">
        <v>0</v>
      </c>
      <c r="E1205" s="412"/>
    </row>
    <row r="1206" spans="1:5" s="437" customFormat="1" ht="17.25" customHeight="1" outlineLevel="1">
      <c r="A1206" s="440"/>
      <c r="B1206" s="619" t="s">
        <v>179</v>
      </c>
      <c r="C1206" s="622"/>
      <c r="D1206" s="621">
        <v>0</v>
      </c>
      <c r="E1206" s="524" t="s">
        <v>418</v>
      </c>
    </row>
    <row r="1207" spans="1:5" s="437" customFormat="1" ht="17.25" customHeight="1" outlineLevel="1">
      <c r="A1207" s="440"/>
      <c r="B1207" s="413" t="s">
        <v>573</v>
      </c>
      <c r="C1207" s="415"/>
      <c r="D1207" s="416"/>
      <c r="E1207" s="412"/>
    </row>
    <row r="1208" spans="1:5" s="437" customFormat="1" ht="17.25" customHeight="1" outlineLevel="1">
      <c r="A1208" s="440"/>
      <c r="B1208" s="413" t="s">
        <v>574</v>
      </c>
      <c r="C1208" s="415" t="s">
        <v>180</v>
      </c>
      <c r="D1208" s="416" t="s">
        <v>575</v>
      </c>
      <c r="E1208" s="412"/>
    </row>
    <row r="1209" spans="1:5" s="437" customFormat="1" ht="17.25" customHeight="1" outlineLevel="1">
      <c r="A1209" s="440"/>
      <c r="B1209" s="413" t="s">
        <v>181</v>
      </c>
      <c r="C1209" s="415" t="s">
        <v>182</v>
      </c>
      <c r="D1209" s="416" t="s">
        <v>577</v>
      </c>
      <c r="E1209" s="412"/>
    </row>
    <row r="1210" spans="1:5" s="437" customFormat="1" ht="17.25" customHeight="1" outlineLevel="1">
      <c r="A1210" s="440"/>
      <c r="B1210" s="413" t="s">
        <v>183</v>
      </c>
      <c r="C1210" s="415" t="s">
        <v>184</v>
      </c>
      <c r="D1210" s="416" t="s">
        <v>577</v>
      </c>
      <c r="E1210" s="412"/>
    </row>
    <row r="1211" spans="1:5" s="437" customFormat="1" ht="39.75" customHeight="1" outlineLevel="1">
      <c r="A1211" s="440"/>
      <c r="B1211" s="413" t="s">
        <v>578</v>
      </c>
      <c r="C1211" s="415"/>
      <c r="D1211" s="416" t="s">
        <v>579</v>
      </c>
      <c r="E1211" s="412"/>
    </row>
    <row r="1212" spans="1:5" s="437" customFormat="1" ht="24" customHeight="1" outlineLevel="1">
      <c r="A1212" s="440"/>
      <c r="B1212" s="417" t="s">
        <v>185</v>
      </c>
      <c r="C1212" s="415" t="s">
        <v>186</v>
      </c>
      <c r="D1212" s="416"/>
      <c r="E1212" s="412"/>
    </row>
    <row r="1213" spans="1:5" s="437" customFormat="1" ht="17.25" customHeight="1" outlineLevel="1">
      <c r="A1213" s="440"/>
      <c r="B1213" s="413" t="s">
        <v>581</v>
      </c>
      <c r="C1213" s="415"/>
      <c r="D1213" s="412">
        <v>100</v>
      </c>
      <c r="E1213" s="412"/>
    </row>
    <row r="1214" spans="1:5" s="437" customFormat="1" ht="17.25" customHeight="1" outlineLevel="1">
      <c r="A1214" s="440"/>
      <c r="B1214" s="413" t="s">
        <v>582</v>
      </c>
      <c r="C1214" s="415"/>
      <c r="D1214" s="412">
        <v>0</v>
      </c>
      <c r="E1214" s="412"/>
    </row>
    <row r="1215" spans="1:5" s="437" customFormat="1" ht="17.25" customHeight="1" outlineLevel="1">
      <c r="A1215" s="440"/>
      <c r="B1215" s="413" t="s">
        <v>583</v>
      </c>
      <c r="C1215" s="415"/>
      <c r="D1215" s="412">
        <v>40</v>
      </c>
      <c r="E1215" s="412"/>
    </row>
    <row r="1216" spans="1:5" s="437" customFormat="1" ht="17.25" customHeight="1" outlineLevel="1">
      <c r="A1216" s="440"/>
      <c r="B1216" s="413" t="s">
        <v>584</v>
      </c>
      <c r="C1216" s="415"/>
      <c r="D1216" s="412">
        <v>0</v>
      </c>
      <c r="E1216" s="412"/>
    </row>
    <row r="1217" spans="1:5" s="437" customFormat="1" ht="17.25" customHeight="1" outlineLevel="1">
      <c r="A1217" s="440"/>
      <c r="B1217" s="413" t="s">
        <v>585</v>
      </c>
      <c r="C1217" s="415"/>
      <c r="D1217" s="416" t="s">
        <v>586</v>
      </c>
      <c r="E1217" s="412"/>
    </row>
    <row r="1218" spans="1:5" s="437" customFormat="1" ht="17.25" customHeight="1" outlineLevel="1">
      <c r="A1218" s="440"/>
      <c r="B1218" s="411" t="s">
        <v>187</v>
      </c>
      <c r="C1218" s="415" t="s">
        <v>188</v>
      </c>
      <c r="D1218" s="412"/>
      <c r="E1218" s="412"/>
    </row>
    <row r="1219" spans="1:5" s="437" customFormat="1" ht="17.25" customHeight="1" outlineLevel="1">
      <c r="A1219" s="440"/>
      <c r="B1219" s="413" t="s">
        <v>189</v>
      </c>
      <c r="C1219" s="415"/>
      <c r="D1219" s="416" t="s">
        <v>590</v>
      </c>
      <c r="E1219" s="412"/>
    </row>
    <row r="1220" spans="1:5" s="437" customFormat="1" ht="17.25" customHeight="1" outlineLevel="1">
      <c r="A1220" s="440"/>
      <c r="B1220" s="413" t="s">
        <v>190</v>
      </c>
      <c r="C1220" s="415"/>
      <c r="D1220" s="412">
        <v>0</v>
      </c>
      <c r="E1220" s="412"/>
    </row>
    <row r="1221" spans="1:5" s="437" customFormat="1" ht="17.25" customHeight="1" outlineLevel="1">
      <c r="A1221" s="440"/>
      <c r="B1221" s="413" t="s">
        <v>191</v>
      </c>
      <c r="C1221" s="415"/>
      <c r="D1221" s="412">
        <v>11</v>
      </c>
      <c r="E1221" s="412"/>
    </row>
    <row r="1222" spans="1:5" s="437" customFormat="1" ht="17.25" customHeight="1" outlineLevel="1">
      <c r="A1222" s="440"/>
      <c r="B1222" s="413" t="s">
        <v>192</v>
      </c>
      <c r="C1222" s="415"/>
      <c r="D1222" s="412">
        <v>0</v>
      </c>
      <c r="E1222" s="412"/>
    </row>
    <row r="1223" spans="1:5" s="437" customFormat="1" ht="17.25" customHeight="1" outlineLevel="1">
      <c r="A1223" s="440"/>
      <c r="B1223" s="413" t="s">
        <v>193</v>
      </c>
      <c r="C1223" s="415"/>
      <c r="D1223" s="412">
        <v>1</v>
      </c>
      <c r="E1223" s="412"/>
    </row>
    <row r="1224" spans="1:5" s="437" customFormat="1" ht="17.25" customHeight="1" outlineLevel="1">
      <c r="A1224" s="440"/>
      <c r="B1224" s="413" t="s">
        <v>194</v>
      </c>
      <c r="C1224" s="415"/>
      <c r="D1224" s="412">
        <v>1</v>
      </c>
      <c r="E1224" s="412"/>
    </row>
    <row r="1225" spans="1:5" s="437" customFormat="1" ht="17.25" customHeight="1" outlineLevel="1">
      <c r="A1225" s="440"/>
      <c r="B1225" s="413" t="s">
        <v>627</v>
      </c>
      <c r="C1225" s="415"/>
      <c r="D1225" s="412">
        <v>1</v>
      </c>
      <c r="E1225" s="412"/>
    </row>
    <row r="1226" spans="1:5" s="437" customFormat="1" ht="17.25" customHeight="1" outlineLevel="1">
      <c r="A1226" s="440"/>
      <c r="B1226" s="413" t="s">
        <v>628</v>
      </c>
      <c r="C1226" s="415"/>
      <c r="D1226" s="412">
        <v>0</v>
      </c>
      <c r="E1226" s="412"/>
    </row>
    <row r="1227" spans="1:5" s="437" customFormat="1" ht="17.25" customHeight="1" outlineLevel="1">
      <c r="A1227" s="424"/>
      <c r="B1227" s="413" t="s">
        <v>195</v>
      </c>
      <c r="C1227" s="415"/>
      <c r="D1227" s="416" t="s">
        <v>196</v>
      </c>
      <c r="E1227" s="525"/>
    </row>
    <row r="1228" spans="1:5" s="437" customFormat="1" ht="17.25" customHeight="1" outlineLevel="1">
      <c r="A1228" s="424"/>
      <c r="B1228" s="413" t="s">
        <v>197</v>
      </c>
      <c r="C1228" s="415"/>
      <c r="D1228" s="416" t="s">
        <v>198</v>
      </c>
      <c r="E1228" s="412"/>
    </row>
    <row r="1229" spans="1:5" s="437" customFormat="1" ht="17.25" customHeight="1" outlineLevel="1">
      <c r="A1229" s="440"/>
      <c r="B1229" s="413" t="s">
        <v>199</v>
      </c>
      <c r="C1229" s="415"/>
      <c r="D1229" s="416" t="s">
        <v>200</v>
      </c>
      <c r="E1229" s="412"/>
    </row>
    <row r="1230" spans="1:5" s="437" customFormat="1" ht="17.25" customHeight="1" outlineLevel="1">
      <c r="A1230" s="440"/>
      <c r="B1230" s="413" t="s">
        <v>201</v>
      </c>
      <c r="C1230" s="415"/>
      <c r="D1230" s="416" t="s">
        <v>202</v>
      </c>
      <c r="E1230" s="412"/>
    </row>
    <row r="1231" spans="1:5" s="437" customFormat="1" ht="17.25" customHeight="1" outlineLevel="1">
      <c r="A1231" s="440"/>
      <c r="B1231" s="411" t="s">
        <v>609</v>
      </c>
      <c r="C1231" s="415" t="s">
        <v>203</v>
      </c>
      <c r="D1231" s="412">
        <v>17</v>
      </c>
      <c r="E1231" s="412"/>
    </row>
    <row r="1232" spans="1:5" s="437" customFormat="1" ht="16.5" customHeight="1" outlineLevel="1">
      <c r="A1232" s="443"/>
      <c r="B1232" s="420" t="s">
        <v>611</v>
      </c>
      <c r="C1232" s="421" t="s">
        <v>188</v>
      </c>
      <c r="D1232" s="422">
        <v>10</v>
      </c>
      <c r="E1232" s="422"/>
    </row>
    <row r="1233" spans="1:5" s="437" customFormat="1" ht="42" customHeight="1" outlineLevel="1">
      <c r="A1233" s="424">
        <v>811</v>
      </c>
      <c r="B1233" s="425" t="s">
        <v>204</v>
      </c>
      <c r="C1233" s="464"/>
      <c r="D1233" s="436"/>
      <c r="E1233" s="436"/>
    </row>
    <row r="1234" spans="1:5" s="437" customFormat="1" ht="24.75" customHeight="1" outlineLevel="1">
      <c r="A1234" s="440"/>
      <c r="B1234" s="417" t="s">
        <v>174</v>
      </c>
      <c r="C1234" s="415" t="s">
        <v>205</v>
      </c>
      <c r="D1234" s="412">
        <v>0</v>
      </c>
      <c r="E1234" s="412"/>
    </row>
    <row r="1235" spans="1:5" s="437" customFormat="1" ht="17.25" customHeight="1" outlineLevel="1">
      <c r="A1235" s="424"/>
      <c r="B1235" s="411" t="s">
        <v>176</v>
      </c>
      <c r="C1235" s="415" t="s">
        <v>206</v>
      </c>
      <c r="D1235" s="412"/>
      <c r="E1235" s="412"/>
    </row>
    <row r="1236" spans="1:5" s="437" customFormat="1" ht="17.25" customHeight="1" outlineLevel="1">
      <c r="A1236" s="440"/>
      <c r="B1236" s="413" t="s">
        <v>178</v>
      </c>
      <c r="C1236" s="415"/>
      <c r="D1236" s="412">
        <v>0</v>
      </c>
      <c r="E1236" s="412"/>
    </row>
    <row r="1237" spans="1:5" s="437" customFormat="1" ht="17.25" customHeight="1" outlineLevel="1">
      <c r="A1237" s="440"/>
      <c r="B1237" s="619" t="s">
        <v>179</v>
      </c>
      <c r="C1237" s="622"/>
      <c r="D1237" s="621">
        <v>0</v>
      </c>
      <c r="E1237" s="412"/>
    </row>
    <row r="1238" spans="1:5" s="437" customFormat="1" ht="17.25" customHeight="1" outlineLevel="1">
      <c r="A1238" s="440"/>
      <c r="B1238" s="413" t="s">
        <v>573</v>
      </c>
      <c r="C1238" s="415"/>
      <c r="D1238" s="416"/>
      <c r="E1238" s="412"/>
    </row>
    <row r="1239" spans="1:5" s="437" customFormat="1" ht="17.25" customHeight="1" outlineLevel="1">
      <c r="A1239" s="440"/>
      <c r="B1239" s="413" t="s">
        <v>574</v>
      </c>
      <c r="C1239" s="415" t="s">
        <v>207</v>
      </c>
      <c r="D1239" s="416" t="s">
        <v>575</v>
      </c>
      <c r="E1239" s="412"/>
    </row>
    <row r="1240" spans="1:5" s="437" customFormat="1" ht="17.25" customHeight="1" outlineLevel="1">
      <c r="A1240" s="440"/>
      <c r="B1240" s="413" t="s">
        <v>181</v>
      </c>
      <c r="C1240" s="415" t="s">
        <v>208</v>
      </c>
      <c r="D1240" s="416" t="s">
        <v>577</v>
      </c>
      <c r="E1240" s="412"/>
    </row>
    <row r="1241" spans="1:5" s="437" customFormat="1" ht="17.25" customHeight="1" outlineLevel="1">
      <c r="A1241" s="440"/>
      <c r="B1241" s="413" t="s">
        <v>183</v>
      </c>
      <c r="C1241" s="415" t="s">
        <v>209</v>
      </c>
      <c r="D1241" s="416" t="s">
        <v>577</v>
      </c>
      <c r="E1241" s="412"/>
    </row>
    <row r="1242" spans="1:5" s="437" customFormat="1" ht="43.5" customHeight="1" outlineLevel="1">
      <c r="A1242" s="440"/>
      <c r="B1242" s="413" t="s">
        <v>578</v>
      </c>
      <c r="C1242" s="415"/>
      <c r="D1242" s="416" t="s">
        <v>579</v>
      </c>
      <c r="E1242" s="412"/>
    </row>
    <row r="1243" spans="1:5" s="437" customFormat="1" ht="26.25" customHeight="1" outlineLevel="1">
      <c r="A1243" s="440"/>
      <c r="B1243" s="417" t="s">
        <v>185</v>
      </c>
      <c r="C1243" s="415" t="s">
        <v>210</v>
      </c>
      <c r="D1243" s="416"/>
      <c r="E1243" s="412"/>
    </row>
    <row r="1244" spans="1:5" s="437" customFormat="1" ht="17.25" customHeight="1" outlineLevel="1">
      <c r="A1244" s="440"/>
      <c r="B1244" s="413" t="s">
        <v>581</v>
      </c>
      <c r="C1244" s="415"/>
      <c r="D1244" s="412">
        <v>100</v>
      </c>
      <c r="E1244" s="412"/>
    </row>
    <row r="1245" spans="1:5" s="437" customFormat="1" ht="17.25" customHeight="1" outlineLevel="1">
      <c r="A1245" s="440"/>
      <c r="B1245" s="413" t="s">
        <v>582</v>
      </c>
      <c r="C1245" s="415"/>
      <c r="D1245" s="412">
        <v>0</v>
      </c>
      <c r="E1245" s="412"/>
    </row>
    <row r="1246" spans="1:5" s="437" customFormat="1" ht="17.25" customHeight="1" outlineLevel="1">
      <c r="A1246" s="440"/>
      <c r="B1246" s="413" t="s">
        <v>583</v>
      </c>
      <c r="C1246" s="415"/>
      <c r="D1246" s="412">
        <v>40</v>
      </c>
      <c r="E1246" s="412"/>
    </row>
    <row r="1247" spans="1:5" s="437" customFormat="1" ht="17.25" customHeight="1" outlineLevel="1">
      <c r="A1247" s="440"/>
      <c r="B1247" s="413" t="s">
        <v>584</v>
      </c>
      <c r="C1247" s="415"/>
      <c r="D1247" s="412">
        <v>0</v>
      </c>
      <c r="E1247" s="412"/>
    </row>
    <row r="1248" spans="1:5" s="437" customFormat="1" ht="17.25" customHeight="1" outlineLevel="1">
      <c r="A1248" s="440"/>
      <c r="B1248" s="413" t="s">
        <v>585</v>
      </c>
      <c r="C1248" s="415"/>
      <c r="D1248" s="416" t="s">
        <v>586</v>
      </c>
      <c r="E1248" s="412"/>
    </row>
    <row r="1249" spans="1:5" s="437" customFormat="1" ht="17.25" customHeight="1" outlineLevel="1">
      <c r="A1249" s="440"/>
      <c r="B1249" s="411" t="s">
        <v>187</v>
      </c>
      <c r="C1249" s="415" t="s">
        <v>211</v>
      </c>
      <c r="D1249" s="412"/>
      <c r="E1249" s="412"/>
    </row>
    <row r="1250" spans="1:5" s="437" customFormat="1" ht="17.25" customHeight="1" outlineLevel="1">
      <c r="A1250" s="440"/>
      <c r="B1250" s="413" t="s">
        <v>189</v>
      </c>
      <c r="C1250" s="415"/>
      <c r="D1250" s="416" t="s">
        <v>590</v>
      </c>
      <c r="E1250" s="412"/>
    </row>
    <row r="1251" spans="1:5" s="437" customFormat="1" ht="17.25" customHeight="1" outlineLevel="1">
      <c r="A1251" s="440"/>
      <c r="B1251" s="413" t="s">
        <v>190</v>
      </c>
      <c r="C1251" s="415"/>
      <c r="D1251" s="412">
        <v>0</v>
      </c>
      <c r="E1251" s="412"/>
    </row>
    <row r="1252" spans="1:5" s="437" customFormat="1" ht="17.25" customHeight="1" outlineLevel="1">
      <c r="A1252" s="424"/>
      <c r="B1252" s="413" t="s">
        <v>191</v>
      </c>
      <c r="C1252" s="415"/>
      <c r="D1252" s="412">
        <v>11</v>
      </c>
      <c r="E1252" s="412"/>
    </row>
    <row r="1253" spans="1:5" s="437" customFormat="1" ht="17.25" customHeight="1" outlineLevel="1">
      <c r="A1253" s="440"/>
      <c r="B1253" s="413" t="s">
        <v>192</v>
      </c>
      <c r="C1253" s="415"/>
      <c r="D1253" s="412">
        <v>0</v>
      </c>
      <c r="E1253" s="412"/>
    </row>
    <row r="1254" spans="1:5" s="437" customFormat="1" ht="17.25" customHeight="1" outlineLevel="1">
      <c r="A1254" s="440"/>
      <c r="B1254" s="413" t="s">
        <v>193</v>
      </c>
      <c r="C1254" s="415"/>
      <c r="D1254" s="412">
        <v>1</v>
      </c>
      <c r="E1254" s="412"/>
    </row>
    <row r="1255" spans="1:5" s="437" customFormat="1" ht="17.25" customHeight="1" outlineLevel="1">
      <c r="A1255" s="440"/>
      <c r="B1255" s="413" t="s">
        <v>194</v>
      </c>
      <c r="C1255" s="415"/>
      <c r="D1255" s="412">
        <v>1</v>
      </c>
      <c r="E1255" s="412"/>
    </row>
    <row r="1256" spans="1:5" s="437" customFormat="1" ht="17.25" customHeight="1" outlineLevel="1">
      <c r="A1256" s="440"/>
      <c r="B1256" s="413" t="s">
        <v>627</v>
      </c>
      <c r="C1256" s="415"/>
      <c r="D1256" s="412">
        <v>1</v>
      </c>
      <c r="E1256" s="412"/>
    </row>
    <row r="1257" spans="1:5" s="437" customFormat="1" ht="17.25" customHeight="1" outlineLevel="1">
      <c r="A1257" s="440"/>
      <c r="B1257" s="413" t="s">
        <v>628</v>
      </c>
      <c r="C1257" s="415"/>
      <c r="D1257" s="412">
        <v>0</v>
      </c>
      <c r="E1257" s="412"/>
    </row>
    <row r="1258" spans="1:5" s="437" customFormat="1" ht="17.25" customHeight="1" outlineLevel="1">
      <c r="A1258" s="440"/>
      <c r="B1258" s="413" t="s">
        <v>195</v>
      </c>
      <c r="C1258" s="415"/>
      <c r="D1258" s="416" t="s">
        <v>196</v>
      </c>
      <c r="E1258" s="412"/>
    </row>
    <row r="1259" spans="1:5" s="437" customFormat="1" ht="17.25" customHeight="1" outlineLevel="1">
      <c r="A1259" s="440"/>
      <c r="B1259" s="413" t="s">
        <v>197</v>
      </c>
      <c r="C1259" s="415"/>
      <c r="D1259" s="416" t="s">
        <v>198</v>
      </c>
      <c r="E1259" s="412"/>
    </row>
    <row r="1260" spans="1:5" s="437" customFormat="1" ht="17.25" customHeight="1" outlineLevel="1">
      <c r="A1260" s="440"/>
      <c r="B1260" s="413" t="s">
        <v>199</v>
      </c>
      <c r="C1260" s="415"/>
      <c r="D1260" s="416" t="s">
        <v>200</v>
      </c>
      <c r="E1260" s="412"/>
    </row>
    <row r="1261" spans="1:5" s="437" customFormat="1" ht="14.25" customHeight="1" outlineLevel="1">
      <c r="A1261" s="440"/>
      <c r="B1261" s="413" t="s">
        <v>201</v>
      </c>
      <c r="C1261" s="415"/>
      <c r="D1261" s="416" t="s">
        <v>202</v>
      </c>
      <c r="E1261" s="412"/>
    </row>
    <row r="1262" spans="1:5" s="409" customFormat="1" ht="15" customHeight="1" outlineLevel="1">
      <c r="A1262" s="440"/>
      <c r="B1262" s="411" t="s">
        <v>609</v>
      </c>
      <c r="C1262" s="415" t="s">
        <v>212</v>
      </c>
      <c r="D1262" s="412">
        <v>17</v>
      </c>
      <c r="E1262" s="412"/>
    </row>
    <row r="1263" spans="1:5" s="437" customFormat="1" ht="23.25" customHeight="1" outlineLevel="1">
      <c r="A1263" s="424"/>
      <c r="B1263" s="411" t="s">
        <v>611</v>
      </c>
      <c r="C1263" s="415" t="s">
        <v>211</v>
      </c>
      <c r="D1263" s="483">
        <v>10</v>
      </c>
      <c r="E1263" s="483"/>
    </row>
    <row r="1264" spans="1:5" s="437" customFormat="1" ht="23.25" customHeight="1" outlineLevel="1">
      <c r="A1264" s="443"/>
      <c r="B1264" s="420"/>
      <c r="C1264" s="421"/>
      <c r="D1264" s="422"/>
      <c r="E1264" s="422"/>
    </row>
    <row r="1265" spans="1:5" s="437" customFormat="1" ht="35.25" customHeight="1" outlineLevel="1">
      <c r="A1265" s="424">
        <v>812</v>
      </c>
      <c r="B1265" s="425" t="s">
        <v>213</v>
      </c>
      <c r="C1265" s="464"/>
      <c r="D1265" s="436"/>
      <c r="E1265" s="436"/>
    </row>
    <row r="1266" spans="1:5" s="437" customFormat="1" ht="27" customHeight="1" outlineLevel="1">
      <c r="A1266" s="440"/>
      <c r="B1266" s="417" t="s">
        <v>174</v>
      </c>
      <c r="C1266" s="415" t="s">
        <v>214</v>
      </c>
      <c r="D1266" s="412">
        <v>0</v>
      </c>
      <c r="E1266" s="412"/>
    </row>
    <row r="1267" spans="1:5" s="437" customFormat="1" ht="17.25" customHeight="1" outlineLevel="1">
      <c r="A1267" s="424"/>
      <c r="B1267" s="411" t="s">
        <v>176</v>
      </c>
      <c r="C1267" s="415" t="s">
        <v>215</v>
      </c>
      <c r="D1267" s="412"/>
      <c r="E1267" s="412"/>
    </row>
    <row r="1268" spans="1:5" s="437" customFormat="1" ht="17.25" customHeight="1" outlineLevel="1">
      <c r="A1268" s="440"/>
      <c r="B1268" s="413" t="s">
        <v>178</v>
      </c>
      <c r="C1268" s="415"/>
      <c r="D1268" s="412">
        <v>0</v>
      </c>
      <c r="E1268" s="412"/>
    </row>
    <row r="1269" spans="1:5" s="437" customFormat="1" ht="17.25" customHeight="1" outlineLevel="1">
      <c r="A1269" s="440"/>
      <c r="B1269" s="413" t="s">
        <v>179</v>
      </c>
      <c r="C1269" s="415"/>
      <c r="D1269" s="412">
        <v>1</v>
      </c>
      <c r="E1269" s="412"/>
    </row>
    <row r="1270" spans="1:5" s="437" customFormat="1" ht="17.25" customHeight="1" outlineLevel="1">
      <c r="A1270" s="440"/>
      <c r="B1270" s="413" t="s">
        <v>573</v>
      </c>
      <c r="C1270" s="415"/>
      <c r="D1270" s="416"/>
      <c r="E1270" s="412"/>
    </row>
    <row r="1271" spans="1:5" s="437" customFormat="1" ht="17.25" customHeight="1" outlineLevel="1">
      <c r="A1271" s="440"/>
      <c r="B1271" s="413" t="s">
        <v>574</v>
      </c>
      <c r="C1271" s="415" t="s">
        <v>216</v>
      </c>
      <c r="D1271" s="416" t="s">
        <v>575</v>
      </c>
      <c r="E1271" s="412"/>
    </row>
    <row r="1272" spans="1:5" s="437" customFormat="1" ht="17.25" customHeight="1" outlineLevel="1">
      <c r="A1272" s="440"/>
      <c r="B1272" s="413" t="s">
        <v>181</v>
      </c>
      <c r="C1272" s="415" t="s">
        <v>217</v>
      </c>
      <c r="D1272" s="416" t="s">
        <v>577</v>
      </c>
      <c r="E1272" s="412"/>
    </row>
    <row r="1273" spans="1:5" s="437" customFormat="1" ht="17.25" customHeight="1" outlineLevel="1">
      <c r="A1273" s="440"/>
      <c r="B1273" s="413" t="s">
        <v>183</v>
      </c>
      <c r="C1273" s="415" t="s">
        <v>218</v>
      </c>
      <c r="D1273" s="416" t="s">
        <v>577</v>
      </c>
      <c r="E1273" s="412"/>
    </row>
    <row r="1274" spans="1:5" s="437" customFormat="1" ht="43.5" customHeight="1" outlineLevel="1">
      <c r="A1274" s="440"/>
      <c r="B1274" s="413" t="s">
        <v>578</v>
      </c>
      <c r="C1274" s="415"/>
      <c r="D1274" s="416" t="s">
        <v>579</v>
      </c>
      <c r="E1274" s="412"/>
    </row>
    <row r="1275" spans="1:5" s="437" customFormat="1" ht="24" customHeight="1" outlineLevel="1">
      <c r="A1275" s="442"/>
      <c r="B1275" s="417" t="s">
        <v>185</v>
      </c>
      <c r="C1275" s="415" t="s">
        <v>219</v>
      </c>
      <c r="D1275" s="416"/>
      <c r="E1275" s="412"/>
    </row>
    <row r="1276" spans="1:5" s="437" customFormat="1" ht="17.25" customHeight="1" outlineLevel="1">
      <c r="A1276" s="424"/>
      <c r="B1276" s="413" t="s">
        <v>581</v>
      </c>
      <c r="C1276" s="415"/>
      <c r="D1276" s="412">
        <v>100</v>
      </c>
      <c r="E1276" s="412"/>
    </row>
    <row r="1277" spans="1:5" s="437" customFormat="1" ht="17.25" customHeight="1" outlineLevel="1">
      <c r="A1277" s="440"/>
      <c r="B1277" s="413" t="s">
        <v>582</v>
      </c>
      <c r="C1277" s="415"/>
      <c r="D1277" s="412">
        <v>0</v>
      </c>
      <c r="E1277" s="412"/>
    </row>
    <row r="1278" spans="1:5" s="437" customFormat="1" ht="17.25" customHeight="1" outlineLevel="1">
      <c r="A1278" s="440"/>
      <c r="B1278" s="413" t="s">
        <v>583</v>
      </c>
      <c r="C1278" s="415"/>
      <c r="D1278" s="412">
        <v>40</v>
      </c>
      <c r="E1278" s="412"/>
    </row>
    <row r="1279" spans="1:5" s="437" customFormat="1" ht="17.25" customHeight="1" outlineLevel="1">
      <c r="A1279" s="440"/>
      <c r="B1279" s="413" t="s">
        <v>584</v>
      </c>
      <c r="C1279" s="415"/>
      <c r="D1279" s="412">
        <v>0</v>
      </c>
      <c r="E1279" s="412"/>
    </row>
    <row r="1280" spans="1:5" s="437" customFormat="1" ht="17.25" customHeight="1" outlineLevel="1">
      <c r="A1280" s="440"/>
      <c r="B1280" s="413" t="s">
        <v>585</v>
      </c>
      <c r="C1280" s="415"/>
      <c r="D1280" s="416" t="s">
        <v>586</v>
      </c>
      <c r="E1280" s="412"/>
    </row>
    <row r="1281" spans="1:5" s="437" customFormat="1" ht="17.25" customHeight="1" outlineLevel="1">
      <c r="A1281" s="440"/>
      <c r="B1281" s="411" t="s">
        <v>187</v>
      </c>
      <c r="C1281" s="415" t="s">
        <v>220</v>
      </c>
      <c r="D1281" s="412"/>
      <c r="E1281" s="412"/>
    </row>
    <row r="1282" spans="1:5" s="437" customFormat="1" ht="17.25" customHeight="1" outlineLevel="1">
      <c r="A1282" s="440"/>
      <c r="B1282" s="413" t="s">
        <v>189</v>
      </c>
      <c r="C1282" s="415"/>
      <c r="D1282" s="416" t="s">
        <v>590</v>
      </c>
      <c r="E1282" s="412"/>
    </row>
    <row r="1283" spans="1:5" s="437" customFormat="1" ht="17.25" customHeight="1" outlineLevel="1">
      <c r="A1283" s="440"/>
      <c r="B1283" s="413" t="s">
        <v>190</v>
      </c>
      <c r="C1283" s="415"/>
      <c r="D1283" s="412">
        <v>0</v>
      </c>
      <c r="E1283" s="412"/>
    </row>
    <row r="1284" spans="1:5" s="437" customFormat="1" ht="17.25" customHeight="1" outlineLevel="1">
      <c r="A1284" s="440"/>
      <c r="B1284" s="413" t="s">
        <v>191</v>
      </c>
      <c r="C1284" s="415"/>
      <c r="D1284" s="412">
        <v>11</v>
      </c>
      <c r="E1284" s="412"/>
    </row>
    <row r="1285" spans="1:5" s="437" customFormat="1" ht="17.25" customHeight="1" outlineLevel="1">
      <c r="A1285" s="440"/>
      <c r="B1285" s="413" t="s">
        <v>192</v>
      </c>
      <c r="C1285" s="415"/>
      <c r="D1285" s="412">
        <v>0</v>
      </c>
      <c r="E1285" s="412"/>
    </row>
    <row r="1286" spans="1:5" s="437" customFormat="1" ht="17.25" customHeight="1" outlineLevel="1">
      <c r="A1286" s="440"/>
      <c r="B1286" s="413" t="s">
        <v>193</v>
      </c>
      <c r="C1286" s="415"/>
      <c r="D1286" s="412">
        <v>1</v>
      </c>
      <c r="E1286" s="412"/>
    </row>
    <row r="1287" spans="1:5" s="437" customFormat="1" ht="17.25" customHeight="1" outlineLevel="1">
      <c r="A1287" s="440"/>
      <c r="B1287" s="413" t="s">
        <v>194</v>
      </c>
      <c r="C1287" s="415"/>
      <c r="D1287" s="412">
        <v>1</v>
      </c>
      <c r="E1287" s="412"/>
    </row>
    <row r="1288" spans="1:5" s="437" customFormat="1" ht="17.25" customHeight="1" outlineLevel="1">
      <c r="A1288" s="440"/>
      <c r="B1288" s="413" t="s">
        <v>627</v>
      </c>
      <c r="C1288" s="415"/>
      <c r="D1288" s="412">
        <v>1</v>
      </c>
      <c r="E1288" s="412"/>
    </row>
    <row r="1289" spans="1:5" s="437" customFormat="1" ht="17.25" customHeight="1" outlineLevel="1">
      <c r="A1289" s="440"/>
      <c r="B1289" s="413" t="s">
        <v>628</v>
      </c>
      <c r="C1289" s="415"/>
      <c r="D1289" s="412">
        <v>0</v>
      </c>
      <c r="E1289" s="412"/>
    </row>
    <row r="1290" spans="1:5" s="437" customFormat="1" ht="17.25" customHeight="1" outlineLevel="1">
      <c r="A1290" s="440"/>
      <c r="B1290" s="413" t="s">
        <v>195</v>
      </c>
      <c r="C1290" s="415"/>
      <c r="D1290" s="416" t="s">
        <v>196</v>
      </c>
      <c r="E1290" s="412"/>
    </row>
    <row r="1291" spans="1:5" s="437" customFormat="1" ht="17.25" customHeight="1" outlineLevel="1">
      <c r="A1291" s="440"/>
      <c r="B1291" s="413" t="s">
        <v>197</v>
      </c>
      <c r="C1291" s="415"/>
      <c r="D1291" s="416" t="s">
        <v>198</v>
      </c>
      <c r="E1291" s="412"/>
    </row>
    <row r="1292" spans="1:5" s="437" customFormat="1" ht="17.25" customHeight="1" outlineLevel="1">
      <c r="A1292" s="440"/>
      <c r="B1292" s="413" t="s">
        <v>199</v>
      </c>
      <c r="C1292" s="415"/>
      <c r="D1292" s="416" t="s">
        <v>200</v>
      </c>
      <c r="E1292" s="412"/>
    </row>
    <row r="1293" spans="1:5" s="437" customFormat="1" ht="17.25" customHeight="1" outlineLevel="1">
      <c r="A1293" s="440"/>
      <c r="B1293" s="413" t="s">
        <v>201</v>
      </c>
      <c r="C1293" s="415"/>
      <c r="D1293" s="416" t="s">
        <v>202</v>
      </c>
      <c r="E1293" s="412"/>
    </row>
    <row r="1294" spans="1:5" s="409" customFormat="1" ht="17.25" customHeight="1" outlineLevel="1">
      <c r="A1294" s="440"/>
      <c r="B1294" s="411" t="s">
        <v>609</v>
      </c>
      <c r="C1294" s="415" t="s">
        <v>221</v>
      </c>
      <c r="D1294" s="412">
        <v>17</v>
      </c>
      <c r="E1294" s="412"/>
    </row>
    <row r="1295" spans="1:5" s="437" customFormat="1" ht="12" customHeight="1" outlineLevel="1">
      <c r="A1295" s="424"/>
      <c r="B1295" s="411" t="s">
        <v>611</v>
      </c>
      <c r="C1295" s="415" t="s">
        <v>220</v>
      </c>
      <c r="D1295" s="483">
        <v>10</v>
      </c>
      <c r="E1295" s="483"/>
    </row>
    <row r="1296" spans="1:5" s="437" customFormat="1" ht="20.25" customHeight="1" outlineLevel="1">
      <c r="A1296" s="443"/>
      <c r="B1296" s="420"/>
      <c r="C1296" s="421"/>
      <c r="D1296" s="422"/>
      <c r="E1296" s="422"/>
    </row>
    <row r="1297" spans="1:5" s="437" customFormat="1" ht="17.25" customHeight="1" outlineLevel="1">
      <c r="A1297" s="424">
        <v>813</v>
      </c>
      <c r="B1297" s="425" t="s">
        <v>222</v>
      </c>
      <c r="C1297" s="464"/>
      <c r="D1297" s="436"/>
      <c r="E1297" s="436"/>
    </row>
    <row r="1298" spans="1:5" s="437" customFormat="1" ht="15.75" customHeight="1" outlineLevel="1">
      <c r="A1298" s="440"/>
      <c r="B1298" s="411" t="s">
        <v>223</v>
      </c>
      <c r="C1298" s="415" t="s">
        <v>224</v>
      </c>
      <c r="D1298" s="412"/>
      <c r="E1298" s="525"/>
    </row>
    <row r="1299" spans="1:5" s="437" customFormat="1" ht="15.75" customHeight="1" outlineLevel="1">
      <c r="A1299" s="440"/>
      <c r="B1299" s="413" t="s">
        <v>225</v>
      </c>
      <c r="C1299" s="415"/>
      <c r="D1299" s="412">
        <v>0</v>
      </c>
      <c r="E1299" s="412"/>
    </row>
    <row r="1300" spans="1:5" s="437" customFormat="1" ht="17.25" customHeight="1" outlineLevel="1">
      <c r="A1300" s="440"/>
      <c r="B1300" s="413" t="s">
        <v>226</v>
      </c>
      <c r="C1300" s="415"/>
      <c r="D1300" s="412">
        <v>0</v>
      </c>
      <c r="E1300" s="412"/>
    </row>
    <row r="1301" spans="1:5" s="437" customFormat="1" ht="17.25" customHeight="1" outlineLevel="1">
      <c r="A1301" s="424"/>
      <c r="B1301" s="411" t="s">
        <v>227</v>
      </c>
      <c r="C1301" s="415" t="s">
        <v>228</v>
      </c>
      <c r="D1301" s="412"/>
      <c r="E1301" s="412"/>
    </row>
    <row r="1302" spans="1:5" s="437" customFormat="1" ht="17.25" customHeight="1" outlineLevel="1">
      <c r="A1302" s="440"/>
      <c r="B1302" s="413" t="s">
        <v>229</v>
      </c>
      <c r="C1302" s="415"/>
      <c r="D1302" s="412">
        <v>0</v>
      </c>
      <c r="E1302" s="412"/>
    </row>
    <row r="1303" spans="1:5" s="437" customFormat="1" ht="17.25" customHeight="1" outlineLevel="1">
      <c r="A1303" s="424"/>
      <c r="B1303" s="619" t="s">
        <v>230</v>
      </c>
      <c r="C1303" s="622"/>
      <c r="D1303" s="621">
        <v>0</v>
      </c>
      <c r="E1303" s="412"/>
    </row>
    <row r="1304" spans="1:5" s="437" customFormat="1" ht="17.25" customHeight="1" outlineLevel="1">
      <c r="A1304" s="424"/>
      <c r="B1304" s="413" t="s">
        <v>573</v>
      </c>
      <c r="C1304" s="415"/>
      <c r="D1304" s="416"/>
      <c r="E1304" s="412"/>
    </row>
    <row r="1305" spans="1:5" s="437" customFormat="1" ht="17.25" customHeight="1" outlineLevel="1">
      <c r="A1305" s="440"/>
      <c r="B1305" s="413" t="s">
        <v>574</v>
      </c>
      <c r="C1305" s="415" t="s">
        <v>231</v>
      </c>
      <c r="D1305" s="416" t="s">
        <v>575</v>
      </c>
      <c r="E1305" s="412"/>
    </row>
    <row r="1306" spans="1:5" s="437" customFormat="1" ht="17.25" customHeight="1" outlineLevel="1">
      <c r="A1306" s="440"/>
      <c r="B1306" s="413" t="s">
        <v>181</v>
      </c>
      <c r="C1306" s="415" t="s">
        <v>232</v>
      </c>
      <c r="D1306" s="416" t="s">
        <v>577</v>
      </c>
      <c r="E1306" s="412"/>
    </row>
    <row r="1307" spans="1:5" s="437" customFormat="1" ht="17.25" customHeight="1" outlineLevel="1">
      <c r="A1307" s="440"/>
      <c r="B1307" s="413" t="s">
        <v>183</v>
      </c>
      <c r="C1307" s="415" t="s">
        <v>233</v>
      </c>
      <c r="D1307" s="416" t="s">
        <v>577</v>
      </c>
      <c r="E1307" s="412"/>
    </row>
    <row r="1308" spans="1:5" s="437" customFormat="1" ht="50.25" customHeight="1" outlineLevel="1">
      <c r="A1308" s="440"/>
      <c r="B1308" s="413" t="s">
        <v>578</v>
      </c>
      <c r="C1308" s="415"/>
      <c r="D1308" s="416" t="s">
        <v>579</v>
      </c>
      <c r="E1308" s="412"/>
    </row>
    <row r="1309" spans="1:5" s="437" customFormat="1" ht="24" customHeight="1" outlineLevel="1">
      <c r="A1309" s="440"/>
      <c r="B1309" s="417" t="s">
        <v>185</v>
      </c>
      <c r="C1309" s="415" t="s">
        <v>234</v>
      </c>
      <c r="D1309" s="416"/>
      <c r="E1309" s="412"/>
    </row>
    <row r="1310" spans="1:5" s="437" customFormat="1" ht="17.25" customHeight="1" outlineLevel="1">
      <c r="A1310" s="440"/>
      <c r="B1310" s="413" t="s">
        <v>581</v>
      </c>
      <c r="C1310" s="415"/>
      <c r="D1310" s="412">
        <v>100</v>
      </c>
      <c r="E1310" s="412"/>
    </row>
    <row r="1311" spans="1:5" s="437" customFormat="1" ht="17.25" customHeight="1" outlineLevel="1">
      <c r="A1311" s="440"/>
      <c r="B1311" s="413" t="s">
        <v>582</v>
      </c>
      <c r="C1311" s="415"/>
      <c r="D1311" s="412">
        <v>0</v>
      </c>
      <c r="E1311" s="412"/>
    </row>
    <row r="1312" spans="1:5" s="437" customFormat="1" ht="17.25" customHeight="1" outlineLevel="1">
      <c r="A1312" s="440"/>
      <c r="B1312" s="413" t="s">
        <v>583</v>
      </c>
      <c r="C1312" s="415"/>
      <c r="D1312" s="412">
        <v>40</v>
      </c>
      <c r="E1312" s="412"/>
    </row>
    <row r="1313" spans="1:6" s="437" customFormat="1" ht="17.25" customHeight="1" outlineLevel="1">
      <c r="A1313" s="440"/>
      <c r="B1313" s="413" t="s">
        <v>584</v>
      </c>
      <c r="C1313" s="415"/>
      <c r="D1313" s="412">
        <v>0</v>
      </c>
      <c r="E1313" s="412"/>
    </row>
    <row r="1314" spans="1:6" s="437" customFormat="1" ht="17.25" customHeight="1" outlineLevel="1">
      <c r="A1314" s="440"/>
      <c r="B1314" s="413" t="s">
        <v>585</v>
      </c>
      <c r="C1314" s="415"/>
      <c r="D1314" s="416" t="s">
        <v>586</v>
      </c>
      <c r="E1314" s="412"/>
    </row>
    <row r="1315" spans="1:6" s="437" customFormat="1" ht="17.25" customHeight="1" outlineLevel="1">
      <c r="A1315" s="440"/>
      <c r="B1315" s="411" t="s">
        <v>235</v>
      </c>
      <c r="C1315" s="415" t="s">
        <v>236</v>
      </c>
      <c r="D1315" s="412"/>
      <c r="E1315" s="412"/>
    </row>
    <row r="1316" spans="1:6" s="437" customFormat="1" ht="17.25" customHeight="1" outlineLevel="1">
      <c r="A1316" s="440"/>
      <c r="B1316" s="413" t="s">
        <v>189</v>
      </c>
      <c r="C1316" s="415"/>
      <c r="D1316" s="416" t="s">
        <v>590</v>
      </c>
      <c r="E1316" s="412"/>
    </row>
    <row r="1317" spans="1:6" s="437" customFormat="1" ht="17.25" customHeight="1" outlineLevel="1">
      <c r="A1317" s="440"/>
      <c r="B1317" s="413" t="s">
        <v>190</v>
      </c>
      <c r="C1317" s="415"/>
      <c r="D1317" s="412">
        <v>0</v>
      </c>
      <c r="E1317" s="412"/>
    </row>
    <row r="1318" spans="1:6" s="437" customFormat="1" ht="17.25" customHeight="1" outlineLevel="1">
      <c r="A1318" s="440"/>
      <c r="B1318" s="413" t="s">
        <v>191</v>
      </c>
      <c r="C1318" s="415"/>
      <c r="D1318" s="412">
        <v>11</v>
      </c>
      <c r="E1318" s="412"/>
    </row>
    <row r="1319" spans="1:6" s="437" customFormat="1" ht="17.25" customHeight="1" outlineLevel="1">
      <c r="A1319" s="440"/>
      <c r="B1319" s="413" t="s">
        <v>192</v>
      </c>
      <c r="C1319" s="415"/>
      <c r="D1319" s="412">
        <v>0</v>
      </c>
      <c r="E1319" s="412"/>
    </row>
    <row r="1320" spans="1:6" s="437" customFormat="1" ht="17.25" customHeight="1" outlineLevel="1">
      <c r="A1320" s="440"/>
      <c r="B1320" s="413" t="s">
        <v>193</v>
      </c>
      <c r="C1320" s="415"/>
      <c r="D1320" s="412">
        <v>1</v>
      </c>
      <c r="E1320" s="412"/>
    </row>
    <row r="1321" spans="1:6" s="437" customFormat="1" ht="17.25" customHeight="1" outlineLevel="1">
      <c r="A1321" s="440"/>
      <c r="B1321" s="413" t="s">
        <v>194</v>
      </c>
      <c r="C1321" s="415"/>
      <c r="D1321" s="412">
        <v>1</v>
      </c>
      <c r="E1321" s="412"/>
    </row>
    <row r="1322" spans="1:6" s="437" customFormat="1" ht="17.25" customHeight="1" outlineLevel="1">
      <c r="A1322" s="440"/>
      <c r="B1322" s="413" t="s">
        <v>627</v>
      </c>
      <c r="C1322" s="415"/>
      <c r="D1322" s="412">
        <v>1</v>
      </c>
      <c r="E1322" s="412"/>
    </row>
    <row r="1323" spans="1:6" s="437" customFormat="1" ht="17.25" customHeight="1" outlineLevel="1">
      <c r="A1323" s="424"/>
      <c r="B1323" s="413" t="s">
        <v>628</v>
      </c>
      <c r="C1323" s="415"/>
      <c r="D1323" s="412">
        <v>0</v>
      </c>
      <c r="E1323" s="412"/>
    </row>
    <row r="1324" spans="1:6" s="437" customFormat="1" ht="17.25" customHeight="1" outlineLevel="1">
      <c r="A1324" s="440"/>
      <c r="B1324" s="413" t="s">
        <v>195</v>
      </c>
      <c r="C1324" s="415"/>
      <c r="D1324" s="416" t="s">
        <v>196</v>
      </c>
      <c r="E1324" s="412"/>
    </row>
    <row r="1325" spans="1:6" s="437" customFormat="1" ht="17.25" customHeight="1" outlineLevel="1">
      <c r="A1325" s="440"/>
      <c r="B1325" s="413" t="s">
        <v>197</v>
      </c>
      <c r="C1325" s="415"/>
      <c r="D1325" s="416" t="s">
        <v>198</v>
      </c>
      <c r="E1325" s="412"/>
    </row>
    <row r="1326" spans="1:6" s="437" customFormat="1" ht="17.25" customHeight="1" outlineLevel="1">
      <c r="A1326" s="440"/>
      <c r="B1326" s="413" t="s">
        <v>199</v>
      </c>
      <c r="C1326" s="415"/>
      <c r="D1326" s="416" t="s">
        <v>200</v>
      </c>
      <c r="E1326" s="412"/>
    </row>
    <row r="1327" spans="1:6" s="437" customFormat="1" ht="17.25" customHeight="1" outlineLevel="1">
      <c r="A1327" s="440"/>
      <c r="B1327" s="413" t="s">
        <v>237</v>
      </c>
      <c r="C1327" s="415"/>
      <c r="D1327" s="416" t="s">
        <v>202</v>
      </c>
      <c r="E1327" s="412"/>
    </row>
    <row r="1328" spans="1:6" ht="14.25" customHeight="1" outlineLevel="1">
      <c r="A1328" s="440"/>
      <c r="B1328" s="411" t="s">
        <v>609</v>
      </c>
      <c r="C1328" s="415" t="s">
        <v>238</v>
      </c>
      <c r="D1328" s="412">
        <v>17</v>
      </c>
      <c r="E1328" s="412"/>
      <c r="F1328" s="437"/>
    </row>
    <row r="1329" spans="1:6" ht="12.75" customHeight="1" outlineLevel="1">
      <c r="A1329" s="410"/>
      <c r="B1329" s="413" t="s">
        <v>611</v>
      </c>
      <c r="C1329" s="410" t="s">
        <v>236</v>
      </c>
      <c r="D1329" s="412">
        <v>10</v>
      </c>
      <c r="E1329" s="412"/>
      <c r="F1329" s="437"/>
    </row>
    <row r="1330" spans="1:6" s="437" customFormat="1" ht="16.5" customHeight="1" outlineLevel="1">
      <c r="A1330" s="429"/>
      <c r="B1330" s="435"/>
      <c r="C1330" s="429"/>
      <c r="D1330" s="432"/>
      <c r="E1330" s="432"/>
    </row>
    <row r="1331" spans="1:6" ht="27.75" customHeight="1" outlineLevel="1">
      <c r="A1331" s="424">
        <v>840</v>
      </c>
      <c r="B1331" s="425" t="s">
        <v>239</v>
      </c>
      <c r="C1331" s="464"/>
      <c r="D1331" s="436"/>
      <c r="E1331" s="524" t="s">
        <v>451</v>
      </c>
    </row>
    <row r="1332" spans="1:6" s="437" customFormat="1" ht="24" customHeight="1" outlineLevel="1">
      <c r="A1332" s="429"/>
      <c r="B1332" s="628" t="s">
        <v>240</v>
      </c>
      <c r="C1332" s="629" t="s">
        <v>241</v>
      </c>
      <c r="D1332" s="635" t="s">
        <v>532</v>
      </c>
      <c r="E1332" s="432"/>
    </row>
    <row r="1333" spans="1:6" ht="27.75" customHeight="1" outlineLevel="1">
      <c r="A1333" s="424">
        <v>841</v>
      </c>
      <c r="B1333" s="425" t="s">
        <v>242</v>
      </c>
      <c r="C1333" s="464"/>
      <c r="D1333" s="445"/>
      <c r="E1333" s="524" t="s">
        <v>451</v>
      </c>
    </row>
    <row r="1334" spans="1:6" s="437" customFormat="1" ht="24" customHeight="1" outlineLevel="1">
      <c r="A1334" s="429"/>
      <c r="B1334" s="628" t="s">
        <v>240</v>
      </c>
      <c r="C1334" s="629" t="s">
        <v>243</v>
      </c>
      <c r="D1334" s="635" t="s">
        <v>532</v>
      </c>
      <c r="E1334" s="432"/>
    </row>
    <row r="1335" spans="1:6" ht="27.75" customHeight="1" outlineLevel="1">
      <c r="A1335" s="424">
        <v>842</v>
      </c>
      <c r="B1335" s="636" t="s">
        <v>244</v>
      </c>
      <c r="C1335" s="637"/>
      <c r="D1335" s="638"/>
      <c r="E1335" s="524" t="s">
        <v>451</v>
      </c>
    </row>
    <row r="1336" spans="1:6" ht="12" customHeight="1" outlineLevel="1">
      <c r="A1336" s="410"/>
      <c r="B1336" s="639" t="s">
        <v>240</v>
      </c>
      <c r="C1336" s="622" t="s">
        <v>245</v>
      </c>
      <c r="D1336" s="635" t="s">
        <v>532</v>
      </c>
      <c r="E1336" s="412"/>
    </row>
    <row r="1337" spans="1:6" s="437" customFormat="1" ht="16.5" customHeight="1" outlineLevel="1">
      <c r="A1337" s="429"/>
      <c r="B1337" s="463"/>
      <c r="C1337" s="431"/>
      <c r="D1337" s="432"/>
      <c r="E1337" s="432"/>
    </row>
    <row r="1338" spans="1:6" ht="15.75" customHeight="1" outlineLevel="1">
      <c r="A1338" s="424">
        <v>850</v>
      </c>
      <c r="B1338" s="425" t="s">
        <v>246</v>
      </c>
      <c r="C1338" s="464"/>
      <c r="D1338" s="436"/>
      <c r="E1338" s="436"/>
    </row>
    <row r="1339" spans="1:6" ht="15.75" customHeight="1" outlineLevel="1">
      <c r="A1339" s="410"/>
      <c r="B1339" s="411" t="s">
        <v>695</v>
      </c>
      <c r="C1339" s="415" t="s">
        <v>247</v>
      </c>
      <c r="D1339" s="412">
        <v>10</v>
      </c>
      <c r="E1339" s="412"/>
    </row>
    <row r="1340" spans="1:6" ht="15.75" customHeight="1" outlineLevel="1">
      <c r="A1340" s="410"/>
      <c r="B1340" s="411" t="s">
        <v>697</v>
      </c>
      <c r="C1340" s="415" t="s">
        <v>248</v>
      </c>
      <c r="D1340" s="412"/>
      <c r="E1340" s="524"/>
    </row>
    <row r="1341" spans="1:6" ht="15.75" customHeight="1" outlineLevel="1">
      <c r="A1341" s="410"/>
      <c r="B1341" s="619" t="s">
        <v>699</v>
      </c>
      <c r="C1341" s="620"/>
      <c r="D1341" s="640" t="s">
        <v>700</v>
      </c>
      <c r="E1341" s="412"/>
      <c r="F1341" s="512"/>
    </row>
    <row r="1342" spans="1:6" ht="24" customHeight="1" outlineLevel="1">
      <c r="A1342" s="410"/>
      <c r="B1342" s="619" t="s">
        <v>533</v>
      </c>
      <c r="C1342" s="620"/>
      <c r="D1342" s="641"/>
      <c r="E1342" s="412"/>
      <c r="F1342" s="512"/>
    </row>
    <row r="1343" spans="1:6" ht="23.25" customHeight="1" outlineLevel="1">
      <c r="A1343" s="410"/>
      <c r="B1343" s="619"/>
      <c r="C1343" s="620"/>
      <c r="D1343" s="642" t="s">
        <v>534</v>
      </c>
      <c r="E1343" s="412"/>
      <c r="F1343" s="512"/>
    </row>
    <row r="1344" spans="1:6" ht="15.75" customHeight="1" outlineLevel="1">
      <c r="A1344" s="410"/>
      <c r="B1344" s="519" t="s">
        <v>370</v>
      </c>
      <c r="C1344" s="415"/>
      <c r="D1344" s="416"/>
      <c r="E1344" s="412"/>
      <c r="F1344" s="512"/>
    </row>
    <row r="1345" spans="1:6" ht="15.75" customHeight="1" outlineLevel="1">
      <c r="A1345" s="410"/>
      <c r="B1345" s="413" t="s">
        <v>574</v>
      </c>
      <c r="C1345" s="415"/>
      <c r="E1345" s="412"/>
      <c r="F1345" s="512"/>
    </row>
    <row r="1346" spans="1:6" ht="15.75" customHeight="1" outlineLevel="1">
      <c r="A1346" s="410"/>
      <c r="B1346" s="413" t="s">
        <v>576</v>
      </c>
      <c r="C1346" s="415"/>
      <c r="D1346" s="416" t="s">
        <v>575</v>
      </c>
      <c r="E1346" s="412"/>
    </row>
    <row r="1347" spans="1:6" ht="15.75" customHeight="1" outlineLevel="1">
      <c r="A1347" s="410"/>
      <c r="B1347" s="413" t="s">
        <v>578</v>
      </c>
      <c r="C1347" s="415"/>
      <c r="D1347" s="416" t="s">
        <v>577</v>
      </c>
      <c r="E1347" s="412"/>
    </row>
    <row r="1348" spans="1:6" ht="15.75" customHeight="1" outlineLevel="1">
      <c r="A1348" s="410"/>
      <c r="B1348" s="619" t="s">
        <v>371</v>
      </c>
      <c r="C1348" s="622"/>
      <c r="D1348" s="643">
        <v>50</v>
      </c>
      <c r="E1348" s="412"/>
    </row>
    <row r="1349" spans="1:6" ht="15.75" customHeight="1" outlineLevel="1">
      <c r="A1349" s="410"/>
      <c r="B1349" s="411" t="s">
        <v>708</v>
      </c>
      <c r="C1349" s="410" t="s">
        <v>249</v>
      </c>
      <c r="D1349" s="434"/>
      <c r="E1349" s="524"/>
    </row>
    <row r="1350" spans="1:6" ht="15.75" customHeight="1" outlineLevel="1">
      <c r="A1350" s="410"/>
      <c r="B1350" s="413" t="s">
        <v>710</v>
      </c>
      <c r="C1350" s="410"/>
      <c r="D1350" s="412">
        <v>0</v>
      </c>
      <c r="E1350" s="412"/>
    </row>
    <row r="1351" spans="1:6" ht="15.75" customHeight="1" outlineLevel="1">
      <c r="A1351" s="410"/>
      <c r="B1351" s="413" t="s">
        <v>711</v>
      </c>
      <c r="C1351" s="410"/>
      <c r="D1351" s="412">
        <v>10</v>
      </c>
      <c r="E1351" s="412"/>
    </row>
    <row r="1352" spans="1:6" ht="15.75" customHeight="1" outlineLevel="1">
      <c r="A1352" s="427"/>
      <c r="B1352" s="413" t="s">
        <v>712</v>
      </c>
      <c r="C1352" s="410"/>
      <c r="D1352" s="412">
        <v>0</v>
      </c>
      <c r="E1352" s="412"/>
    </row>
    <row r="1353" spans="1:6" ht="15.75" customHeight="1" outlineLevel="1">
      <c r="A1353" s="410"/>
      <c r="B1353" s="413" t="s">
        <v>713</v>
      </c>
      <c r="C1353" s="410"/>
      <c r="D1353" s="634">
        <v>0</v>
      </c>
      <c r="E1353" s="412"/>
      <c r="F1353" s="512"/>
    </row>
    <row r="1354" spans="1:6" ht="15.75" customHeight="1" outlineLevel="1">
      <c r="A1354" s="410"/>
      <c r="B1354" s="435"/>
      <c r="C1354" s="429"/>
      <c r="D1354" s="432"/>
      <c r="E1354" s="432"/>
      <c r="F1354" s="512"/>
    </row>
    <row r="1355" spans="1:6" ht="15.75" customHeight="1" outlineLevel="1">
      <c r="A1355" s="424">
        <v>851</v>
      </c>
      <c r="B1355" s="425" t="s">
        <v>250</v>
      </c>
      <c r="C1355" s="464"/>
      <c r="D1355" s="436"/>
      <c r="E1355" s="436"/>
    </row>
    <row r="1356" spans="1:6" ht="15.75" customHeight="1" outlineLevel="1">
      <c r="A1356" s="410"/>
      <c r="B1356" s="624" t="s">
        <v>695</v>
      </c>
      <c r="C1356" s="622" t="s">
        <v>251</v>
      </c>
      <c r="D1356" s="621">
        <v>10</v>
      </c>
      <c r="E1356" s="524"/>
    </row>
    <row r="1357" spans="1:6" ht="15.75" customHeight="1" outlineLevel="1">
      <c r="A1357" s="410"/>
      <c r="B1357" s="411" t="s">
        <v>697</v>
      </c>
      <c r="C1357" s="415" t="s">
        <v>252</v>
      </c>
      <c r="D1357" s="412"/>
      <c r="E1357" s="524"/>
    </row>
    <row r="1358" spans="1:6" ht="15.75" customHeight="1" outlineLevel="1">
      <c r="A1358" s="410"/>
      <c r="B1358" s="619" t="s">
        <v>699</v>
      </c>
      <c r="C1358" s="620"/>
      <c r="D1358" s="640" t="s">
        <v>700</v>
      </c>
      <c r="E1358" s="412"/>
      <c r="F1358" s="512"/>
    </row>
    <row r="1359" spans="1:6" ht="15.75" customHeight="1" outlineLevel="1">
      <c r="A1359" s="410"/>
      <c r="B1359" s="619" t="s">
        <v>533</v>
      </c>
      <c r="C1359" s="620"/>
      <c r="D1359" s="644" t="s">
        <v>839</v>
      </c>
      <c r="E1359" s="412"/>
      <c r="F1359" s="512"/>
    </row>
    <row r="1360" spans="1:6" ht="15.75" customHeight="1" outlineLevel="1">
      <c r="A1360" s="410"/>
      <c r="B1360" s="619"/>
      <c r="C1360" s="620"/>
      <c r="D1360" s="645" t="s">
        <v>705</v>
      </c>
      <c r="E1360" s="412"/>
      <c r="F1360" s="512"/>
    </row>
    <row r="1361" spans="1:6" ht="15.75" customHeight="1" outlineLevel="1">
      <c r="A1361" s="410"/>
      <c r="B1361" s="519" t="s">
        <v>372</v>
      </c>
      <c r="C1361" s="415"/>
      <c r="D1361" s="416"/>
      <c r="E1361" s="412"/>
      <c r="F1361" s="512"/>
    </row>
    <row r="1362" spans="1:6" ht="15.75" customHeight="1" outlineLevel="1">
      <c r="A1362" s="410"/>
      <c r="B1362" s="413" t="s">
        <v>574</v>
      </c>
      <c r="C1362" s="415"/>
      <c r="D1362" s="416" t="s">
        <v>575</v>
      </c>
      <c r="E1362" s="412"/>
      <c r="F1362" s="512"/>
    </row>
    <row r="1363" spans="1:6" ht="15.75" customHeight="1" outlineLevel="1">
      <c r="A1363" s="410"/>
      <c r="B1363" s="413" t="s">
        <v>576</v>
      </c>
      <c r="C1363" s="415"/>
      <c r="D1363" s="416" t="s">
        <v>577</v>
      </c>
      <c r="E1363" s="412"/>
    </row>
    <row r="1364" spans="1:6" ht="15.75" customHeight="1" outlineLevel="1">
      <c r="A1364" s="424">
        <v>851</v>
      </c>
      <c r="B1364" s="413" t="s">
        <v>578</v>
      </c>
      <c r="C1364" s="415"/>
      <c r="D1364" s="416" t="s">
        <v>579</v>
      </c>
      <c r="E1364" s="412"/>
    </row>
    <row r="1365" spans="1:6" ht="15.75" customHeight="1" outlineLevel="1">
      <c r="A1365" s="410"/>
      <c r="B1365" s="619" t="s">
        <v>371</v>
      </c>
      <c r="C1365" s="622"/>
      <c r="D1365" s="644" t="s">
        <v>459</v>
      </c>
      <c r="E1365" s="524" t="s">
        <v>419</v>
      </c>
    </row>
    <row r="1366" spans="1:6" ht="15.75" customHeight="1" outlineLevel="1">
      <c r="A1366" s="410"/>
      <c r="B1366" s="411" t="s">
        <v>708</v>
      </c>
      <c r="C1366" s="410" t="s">
        <v>253</v>
      </c>
      <c r="D1366" s="434"/>
      <c r="E1366" s="412"/>
    </row>
    <row r="1367" spans="1:6" ht="15.75" customHeight="1" outlineLevel="1">
      <c r="A1367" s="410"/>
      <c r="B1367" s="413" t="s">
        <v>710</v>
      </c>
      <c r="C1367" s="410"/>
      <c r="D1367" s="412">
        <v>0</v>
      </c>
      <c r="E1367" s="412"/>
    </row>
    <row r="1368" spans="1:6" ht="15.75" customHeight="1" outlineLevel="1">
      <c r="A1368" s="410"/>
      <c r="B1368" s="413" t="s">
        <v>711</v>
      </c>
      <c r="C1368" s="410"/>
      <c r="D1368" s="412">
        <v>10</v>
      </c>
    </row>
    <row r="1369" spans="1:6" ht="18.75" customHeight="1" outlineLevel="1">
      <c r="A1369" s="410"/>
      <c r="B1369" s="413" t="s">
        <v>712</v>
      </c>
      <c r="C1369" s="410"/>
      <c r="D1369" s="412">
        <v>0</v>
      </c>
      <c r="E1369" s="524"/>
    </row>
    <row r="1370" spans="1:6" ht="18.75" customHeight="1" outlineLevel="1">
      <c r="A1370" s="410"/>
      <c r="B1370" s="413" t="s">
        <v>713</v>
      </c>
      <c r="C1370" s="410"/>
      <c r="D1370" s="412">
        <v>0</v>
      </c>
      <c r="E1370" s="412"/>
      <c r="F1370" s="512"/>
    </row>
    <row r="1371" spans="1:6" ht="18.75" customHeight="1" outlineLevel="1">
      <c r="A1371" s="410"/>
      <c r="B1371" s="435"/>
      <c r="C1371" s="429"/>
      <c r="D1371" s="432"/>
      <c r="E1371" s="412"/>
      <c r="F1371" s="512"/>
    </row>
    <row r="1372" spans="1:6" s="437" customFormat="1" ht="16.5" customHeight="1" outlineLevel="1">
      <c r="A1372" s="429"/>
      <c r="B1372" s="435"/>
      <c r="C1372" s="429"/>
      <c r="D1372" s="432"/>
      <c r="E1372" s="432"/>
    </row>
    <row r="1373" spans="1:6" ht="15.75" customHeight="1" outlineLevel="1">
      <c r="A1373" s="424">
        <v>852</v>
      </c>
      <c r="B1373" s="425" t="s">
        <v>254</v>
      </c>
      <c r="C1373" s="464"/>
      <c r="D1373" s="436"/>
      <c r="E1373" s="436"/>
    </row>
    <row r="1374" spans="1:6" ht="18.75" customHeight="1" outlineLevel="1">
      <c r="A1374" s="410"/>
      <c r="B1374" s="624" t="s">
        <v>695</v>
      </c>
      <c r="C1374" s="622" t="s">
        <v>255</v>
      </c>
      <c r="D1374" s="621">
        <v>10</v>
      </c>
      <c r="E1374" s="524"/>
    </row>
    <row r="1375" spans="1:6" ht="15.75" customHeight="1" outlineLevel="1">
      <c r="A1375" s="410"/>
      <c r="B1375" s="411" t="s">
        <v>697</v>
      </c>
      <c r="C1375" s="415" t="s">
        <v>256</v>
      </c>
      <c r="D1375" s="412"/>
      <c r="E1375" s="524"/>
    </row>
    <row r="1376" spans="1:6" ht="15.75" customHeight="1" outlineLevel="1">
      <c r="A1376" s="410"/>
      <c r="B1376" s="413" t="s">
        <v>699</v>
      </c>
      <c r="C1376" s="410"/>
      <c r="D1376" s="418" t="s">
        <v>700</v>
      </c>
      <c r="E1376" s="412"/>
      <c r="F1376" s="512"/>
    </row>
    <row r="1377" spans="1:6" ht="15.75" customHeight="1" outlineLevel="1">
      <c r="A1377" s="410"/>
      <c r="B1377" s="619" t="s">
        <v>533</v>
      </c>
      <c r="C1377" s="620"/>
      <c r="D1377" s="644" t="s">
        <v>839</v>
      </c>
      <c r="E1377" s="412"/>
      <c r="F1377" s="512"/>
    </row>
    <row r="1378" spans="1:6" ht="15.75" customHeight="1" outlineLevel="1">
      <c r="A1378" s="410"/>
      <c r="B1378" s="619"/>
      <c r="C1378" s="620"/>
      <c r="D1378" s="645" t="s">
        <v>705</v>
      </c>
      <c r="E1378" s="412"/>
      <c r="F1378" s="512"/>
    </row>
    <row r="1379" spans="1:6" ht="15.75" customHeight="1" outlineLevel="1">
      <c r="A1379" s="410"/>
      <c r="B1379" s="519" t="s">
        <v>372</v>
      </c>
      <c r="C1379" s="415"/>
      <c r="D1379" s="416"/>
      <c r="E1379" s="412"/>
      <c r="F1379" s="512"/>
    </row>
    <row r="1380" spans="1:6" ht="15.75" customHeight="1" outlineLevel="1">
      <c r="A1380" s="410"/>
      <c r="B1380" s="413" t="s">
        <v>574</v>
      </c>
      <c r="C1380" s="415"/>
      <c r="D1380" s="416" t="s">
        <v>575</v>
      </c>
      <c r="E1380" s="412"/>
      <c r="F1380" s="512"/>
    </row>
    <row r="1381" spans="1:6" ht="15.75" customHeight="1" outlineLevel="1">
      <c r="A1381" s="410"/>
      <c r="B1381" s="413" t="s">
        <v>576</v>
      </c>
      <c r="C1381" s="415"/>
      <c r="D1381" s="416" t="s">
        <v>577</v>
      </c>
      <c r="E1381" s="412"/>
    </row>
    <row r="1382" spans="1:6" ht="15.75" customHeight="1" outlineLevel="1">
      <c r="A1382" s="410"/>
      <c r="B1382" s="413" t="s">
        <v>578</v>
      </c>
      <c r="C1382" s="415"/>
      <c r="D1382" s="416" t="s">
        <v>579</v>
      </c>
      <c r="E1382" s="412"/>
    </row>
    <row r="1383" spans="1:6" ht="15.75" customHeight="1" outlineLevel="1">
      <c r="A1383" s="410"/>
      <c r="B1383" s="619" t="s">
        <v>371</v>
      </c>
      <c r="C1383" s="622"/>
      <c r="D1383" s="621">
        <v>50</v>
      </c>
      <c r="E1383" s="524" t="s">
        <v>419</v>
      </c>
    </row>
    <row r="1384" spans="1:6" ht="15.75" customHeight="1" outlineLevel="1">
      <c r="A1384" s="410"/>
      <c r="B1384" s="411" t="s">
        <v>708</v>
      </c>
      <c r="C1384" s="410" t="s">
        <v>257</v>
      </c>
      <c r="D1384" s="434"/>
      <c r="E1384" s="412"/>
    </row>
    <row r="1385" spans="1:6" ht="15.75" customHeight="1" outlineLevel="1">
      <c r="A1385" s="410"/>
      <c r="B1385" s="413" t="s">
        <v>710</v>
      </c>
      <c r="C1385" s="410"/>
      <c r="D1385" s="412">
        <v>0</v>
      </c>
      <c r="E1385" s="412"/>
    </row>
    <row r="1386" spans="1:6" ht="15.75" customHeight="1" outlineLevel="1">
      <c r="A1386" s="410"/>
      <c r="B1386" s="413" t="s">
        <v>711</v>
      </c>
      <c r="C1386" s="410"/>
      <c r="D1386" s="412">
        <v>10</v>
      </c>
    </row>
    <row r="1387" spans="1:6" ht="15.75" customHeight="1" outlineLevel="1">
      <c r="A1387" s="410"/>
      <c r="B1387" s="413" t="s">
        <v>712</v>
      </c>
      <c r="C1387" s="410"/>
      <c r="D1387" s="412">
        <v>0</v>
      </c>
      <c r="E1387" s="410"/>
      <c r="F1387" s="512"/>
    </row>
    <row r="1388" spans="1:6" ht="15.75" customHeight="1" outlineLevel="1">
      <c r="A1388" s="410"/>
      <c r="B1388" s="413" t="s">
        <v>713</v>
      </c>
      <c r="C1388" s="410"/>
      <c r="D1388" s="412">
        <v>0</v>
      </c>
      <c r="E1388" s="412"/>
      <c r="F1388" s="512"/>
    </row>
    <row r="1389" spans="1:6" ht="15.75" customHeight="1" outlineLevel="1">
      <c r="A1389" s="410"/>
      <c r="B1389" s="435"/>
      <c r="C1389" s="429"/>
      <c r="D1389" s="432"/>
      <c r="E1389" s="412"/>
      <c r="F1389" s="512"/>
    </row>
    <row r="1390" spans="1:6" ht="15.75" customHeight="1" outlineLevel="1">
      <c r="A1390" s="424">
        <v>871</v>
      </c>
      <c r="B1390" s="425" t="s">
        <v>258</v>
      </c>
      <c r="C1390" s="464"/>
      <c r="D1390" s="436"/>
      <c r="E1390" s="436"/>
    </row>
    <row r="1391" spans="1:6" ht="15.75" customHeight="1" outlineLevel="1">
      <c r="A1391" s="410"/>
      <c r="B1391" s="411" t="s">
        <v>695</v>
      </c>
      <c r="C1391" s="415" t="s">
        <v>259</v>
      </c>
      <c r="D1391" s="412">
        <v>10</v>
      </c>
      <c r="E1391" s="524"/>
    </row>
    <row r="1392" spans="1:6" ht="15.75" customHeight="1" outlineLevel="1">
      <c r="A1392" s="410"/>
      <c r="B1392" s="411" t="s">
        <v>697</v>
      </c>
      <c r="C1392" s="415" t="s">
        <v>260</v>
      </c>
      <c r="D1392" s="412"/>
      <c r="E1392" s="524"/>
    </row>
    <row r="1393" spans="1:6" ht="15.75" customHeight="1" outlineLevel="1">
      <c r="A1393" s="410"/>
      <c r="B1393" s="413" t="s">
        <v>699</v>
      </c>
      <c r="C1393" s="410"/>
      <c r="D1393" s="418" t="s">
        <v>700</v>
      </c>
      <c r="E1393" s="412"/>
      <c r="F1393" s="512"/>
    </row>
    <row r="1394" spans="1:6" ht="15.75" customHeight="1" outlineLevel="1">
      <c r="A1394" s="410"/>
      <c r="B1394" s="519" t="s">
        <v>533</v>
      </c>
      <c r="C1394" s="410"/>
      <c r="D1394" s="438" t="s">
        <v>839</v>
      </c>
      <c r="E1394" s="412"/>
      <c r="F1394" s="512"/>
    </row>
    <row r="1395" spans="1:6" ht="15.75" customHeight="1" outlineLevel="1">
      <c r="A1395" s="410"/>
      <c r="B1395" s="413"/>
      <c r="C1395" s="410"/>
      <c r="D1395" s="439" t="s">
        <v>705</v>
      </c>
      <c r="E1395" s="412"/>
      <c r="F1395" s="512"/>
    </row>
    <row r="1396" spans="1:6" ht="15.75" customHeight="1" outlineLevel="1">
      <c r="A1396" s="410"/>
      <c r="B1396" s="519" t="s">
        <v>372</v>
      </c>
      <c r="C1396" s="415"/>
      <c r="D1396" s="416"/>
      <c r="E1396" s="412"/>
      <c r="F1396" s="512"/>
    </row>
    <row r="1397" spans="1:6" ht="15.75" customHeight="1" outlineLevel="1">
      <c r="A1397" s="410"/>
      <c r="B1397" s="413" t="s">
        <v>574</v>
      </c>
      <c r="C1397" s="415"/>
      <c r="D1397" s="416" t="s">
        <v>575</v>
      </c>
      <c r="E1397" s="412"/>
      <c r="F1397" s="512"/>
    </row>
    <row r="1398" spans="1:6" outlineLevel="1">
      <c r="A1398" s="410"/>
      <c r="B1398" s="413" t="s">
        <v>576</v>
      </c>
      <c r="C1398" s="415"/>
      <c r="D1398" s="416" t="s">
        <v>577</v>
      </c>
      <c r="E1398" s="412"/>
    </row>
    <row r="1399" spans="1:6" ht="15.75" customHeight="1" outlineLevel="1">
      <c r="A1399" s="410"/>
      <c r="B1399" s="413" t="s">
        <v>578</v>
      </c>
      <c r="C1399" s="415"/>
      <c r="D1399" s="416" t="s">
        <v>579</v>
      </c>
      <c r="E1399" s="412"/>
    </row>
    <row r="1400" spans="1:6" ht="15.75" customHeight="1" outlineLevel="1">
      <c r="A1400" s="410"/>
      <c r="B1400" s="619" t="s">
        <v>371</v>
      </c>
      <c r="C1400" s="622"/>
      <c r="D1400" s="621">
        <v>50</v>
      </c>
      <c r="E1400" s="524" t="s">
        <v>419</v>
      </c>
    </row>
    <row r="1401" spans="1:6" ht="15.75" customHeight="1" outlineLevel="1">
      <c r="A1401" s="410"/>
      <c r="B1401" s="411" t="s">
        <v>708</v>
      </c>
      <c r="C1401" s="410" t="s">
        <v>261</v>
      </c>
      <c r="D1401" s="434"/>
      <c r="E1401" s="412"/>
    </row>
    <row r="1402" spans="1:6" ht="15.75" customHeight="1" outlineLevel="1">
      <c r="A1402" s="410"/>
      <c r="B1402" s="413" t="s">
        <v>710</v>
      </c>
      <c r="C1402" s="410"/>
      <c r="D1402" s="412">
        <v>0</v>
      </c>
      <c r="E1402" s="412"/>
    </row>
    <row r="1403" spans="1:6" ht="15.75" customHeight="1" outlineLevel="1">
      <c r="A1403" s="410"/>
      <c r="B1403" s="413" t="s">
        <v>711</v>
      </c>
      <c r="C1403" s="410"/>
      <c r="D1403" s="412">
        <v>10</v>
      </c>
    </row>
    <row r="1404" spans="1:6" ht="15.75" customHeight="1" outlineLevel="1">
      <c r="A1404" s="424">
        <v>871</v>
      </c>
      <c r="B1404" s="413" t="s">
        <v>712</v>
      </c>
      <c r="C1404" s="410"/>
      <c r="D1404" s="412">
        <v>0</v>
      </c>
      <c r="E1404" s="524"/>
    </row>
    <row r="1405" spans="1:6" ht="15.75" customHeight="1" outlineLevel="1">
      <c r="A1405" s="410"/>
      <c r="B1405" s="435" t="s">
        <v>713</v>
      </c>
      <c r="C1405" s="429"/>
      <c r="D1405" s="432">
        <v>0</v>
      </c>
      <c r="E1405" s="412"/>
      <c r="F1405" s="512"/>
    </row>
    <row r="1406" spans="1:6" s="405" customFormat="1" ht="21" customHeight="1">
      <c r="A1406" s="402" t="s">
        <v>262</v>
      </c>
      <c r="B1406" s="403"/>
      <c r="C1406" s="403"/>
      <c r="D1406" s="403"/>
      <c r="E1406" s="404"/>
    </row>
    <row r="1407" spans="1:6" s="437" customFormat="1" ht="16.5" customHeight="1" outlineLevel="1">
      <c r="A1407" s="495" t="s">
        <v>263</v>
      </c>
      <c r="B1407" s="496"/>
      <c r="C1407" s="496"/>
      <c r="D1407" s="496"/>
      <c r="E1407" s="496"/>
    </row>
    <row r="1408" spans="1:6" ht="15.75" customHeight="1" outlineLevel="1">
      <c r="A1408" s="424">
        <v>900</v>
      </c>
      <c r="B1408" s="425" t="s">
        <v>264</v>
      </c>
      <c r="C1408" s="464"/>
      <c r="D1408" s="436"/>
      <c r="E1408" s="436"/>
    </row>
    <row r="1409" spans="1:5" ht="15.75" customHeight="1" outlineLevel="1">
      <c r="A1409" s="410"/>
      <c r="B1409" s="411" t="s">
        <v>265</v>
      </c>
      <c r="C1409" s="415" t="s">
        <v>266</v>
      </c>
      <c r="D1409" s="412"/>
      <c r="E1409" s="412"/>
    </row>
    <row r="1410" spans="1:5" ht="15.75" customHeight="1" outlineLevel="1">
      <c r="A1410" s="410"/>
      <c r="B1410" s="413" t="s">
        <v>267</v>
      </c>
      <c r="C1410" s="410"/>
      <c r="D1410" s="412">
        <v>12</v>
      </c>
      <c r="E1410" s="412"/>
    </row>
    <row r="1411" spans="1:5" ht="15.75" customHeight="1" outlineLevel="1">
      <c r="A1411" s="410"/>
      <c r="B1411" s="413" t="s">
        <v>268</v>
      </c>
      <c r="C1411" s="410"/>
      <c r="D1411" s="412">
        <v>18</v>
      </c>
      <c r="E1411" s="412"/>
    </row>
    <row r="1412" spans="1:5" ht="41.25" customHeight="1" outlineLevel="1">
      <c r="A1412" s="410"/>
      <c r="B1412" s="413" t="s">
        <v>269</v>
      </c>
      <c r="C1412" s="410"/>
      <c r="D1412" s="412">
        <v>30</v>
      </c>
      <c r="E1412" s="412"/>
    </row>
    <row r="1413" spans="1:5" s="423" customFormat="1" ht="25.5" customHeight="1" outlineLevel="1">
      <c r="A1413" s="410"/>
      <c r="B1413" s="433" t="s">
        <v>270</v>
      </c>
      <c r="C1413" s="410"/>
      <c r="D1413" s="412"/>
      <c r="E1413" s="412"/>
    </row>
    <row r="1414" spans="1:5" ht="15.75" customHeight="1" outlineLevel="1">
      <c r="A1414" s="444"/>
      <c r="B1414" s="460" t="s">
        <v>271</v>
      </c>
      <c r="C1414" s="444"/>
      <c r="D1414" s="483">
        <v>51</v>
      </c>
      <c r="E1414" s="483"/>
    </row>
    <row r="1415" spans="1:5" ht="15.75" customHeight="1" outlineLevel="1">
      <c r="A1415" s="410"/>
      <c r="B1415" s="413" t="s">
        <v>272</v>
      </c>
      <c r="C1415" s="410"/>
      <c r="D1415" s="1318" t="s">
        <v>273</v>
      </c>
      <c r="E1415" s="1319"/>
    </row>
    <row r="1416" spans="1:5" ht="15.75" customHeight="1" outlineLevel="1">
      <c r="A1416" s="410"/>
      <c r="B1416" s="413"/>
      <c r="C1416" s="410"/>
      <c r="D1416" s="1316" t="s">
        <v>274</v>
      </c>
      <c r="E1416" s="1317"/>
    </row>
    <row r="1417" spans="1:5" ht="18" customHeight="1" outlineLevel="1">
      <c r="A1417" s="410"/>
      <c r="B1417" s="413"/>
      <c r="C1417" s="410"/>
      <c r="D1417" s="497">
        <v>3.6</v>
      </c>
      <c r="E1417" s="455"/>
    </row>
    <row r="1418" spans="1:5" s="423" customFormat="1" ht="39" customHeight="1" outlineLevel="1">
      <c r="A1418" s="410"/>
      <c r="B1418" s="433" t="s">
        <v>275</v>
      </c>
      <c r="C1418" s="410"/>
      <c r="D1418" s="412"/>
      <c r="E1418" s="412"/>
    </row>
    <row r="1419" spans="1:5" s="423" customFormat="1" ht="18.75" customHeight="1" outlineLevel="1">
      <c r="A1419" s="444"/>
      <c r="B1419" s="460" t="s">
        <v>271</v>
      </c>
      <c r="C1419" s="444"/>
      <c r="D1419" s="483">
        <v>60</v>
      </c>
      <c r="E1419" s="483"/>
    </row>
    <row r="1420" spans="1:5" ht="15.75" customHeight="1" outlineLevel="1">
      <c r="A1420" s="444"/>
      <c r="B1420" s="460" t="s">
        <v>272</v>
      </c>
      <c r="C1420" s="444"/>
      <c r="D1420" s="1318" t="s">
        <v>273</v>
      </c>
      <c r="E1420" s="1319"/>
    </row>
    <row r="1421" spans="1:5" ht="15.75" customHeight="1" outlineLevel="1">
      <c r="A1421" s="410"/>
      <c r="B1421" s="413"/>
      <c r="C1421" s="410"/>
      <c r="D1421" s="1316" t="s">
        <v>274</v>
      </c>
      <c r="E1421" s="1317"/>
    </row>
    <row r="1422" spans="1:5" ht="15.75" customHeight="1" outlineLevel="1">
      <c r="A1422" s="410"/>
      <c r="B1422" s="413"/>
      <c r="C1422" s="410"/>
      <c r="D1422" s="486">
        <v>3.6</v>
      </c>
      <c r="E1422" s="487"/>
    </row>
    <row r="1423" spans="1:5" ht="15.75" customHeight="1" outlineLevel="1">
      <c r="A1423" s="410"/>
      <c r="B1423" s="413"/>
      <c r="C1423" s="410"/>
      <c r="D1423" s="1320" t="s">
        <v>276</v>
      </c>
      <c r="E1423" s="1321"/>
    </row>
    <row r="1424" spans="1:5" ht="15.75" customHeight="1" outlineLevel="1">
      <c r="A1424" s="410"/>
      <c r="B1424" s="413"/>
      <c r="C1424" s="410"/>
      <c r="D1424" s="1316" t="s">
        <v>274</v>
      </c>
      <c r="E1424" s="1317"/>
    </row>
    <row r="1425" spans="1:5" s="437" customFormat="1" ht="16.5" customHeight="1" outlineLevel="1">
      <c r="A1425" s="429"/>
      <c r="B1425" s="435"/>
      <c r="C1425" s="429"/>
      <c r="D1425" s="498">
        <v>8.4</v>
      </c>
      <c r="E1425" s="448"/>
    </row>
    <row r="1426" spans="1:5" ht="15.75" customHeight="1" outlineLevel="1">
      <c r="A1426" s="424">
        <v>904</v>
      </c>
      <c r="B1426" s="425" t="s">
        <v>277</v>
      </c>
      <c r="C1426" s="464"/>
      <c r="D1426" s="436"/>
      <c r="E1426" s="436"/>
    </row>
    <row r="1427" spans="1:5" ht="15.75" customHeight="1" outlineLevel="1">
      <c r="A1427" s="410"/>
      <c r="B1427" s="411" t="s">
        <v>265</v>
      </c>
      <c r="C1427" s="415" t="s">
        <v>278</v>
      </c>
      <c r="D1427" s="412"/>
      <c r="E1427" s="412"/>
    </row>
    <row r="1428" spans="1:5" ht="15.75" customHeight="1" outlineLevel="1">
      <c r="A1428" s="410"/>
      <c r="B1428" s="413" t="s">
        <v>267</v>
      </c>
      <c r="C1428" s="410"/>
      <c r="D1428" s="412">
        <v>12</v>
      </c>
      <c r="E1428" s="412"/>
    </row>
    <row r="1429" spans="1:5" ht="15.75" customHeight="1" outlineLevel="1">
      <c r="A1429" s="410"/>
      <c r="B1429" s="413" t="s">
        <v>268</v>
      </c>
      <c r="C1429" s="410"/>
      <c r="D1429" s="412">
        <v>18</v>
      </c>
      <c r="E1429" s="412"/>
    </row>
    <row r="1430" spans="1:5" ht="48" customHeight="1" outlineLevel="1">
      <c r="A1430" s="410"/>
      <c r="B1430" s="413" t="s">
        <v>269</v>
      </c>
      <c r="C1430" s="410"/>
      <c r="D1430" s="412">
        <v>30</v>
      </c>
      <c r="E1430" s="412"/>
    </row>
    <row r="1431" spans="1:5" s="423" customFormat="1" ht="38.25" customHeight="1" outlineLevel="1">
      <c r="A1431" s="410"/>
      <c r="B1431" s="433" t="s">
        <v>270</v>
      </c>
      <c r="C1431" s="410"/>
      <c r="D1431" s="412"/>
      <c r="E1431" s="412"/>
    </row>
    <row r="1432" spans="1:5" outlineLevel="1">
      <c r="A1432" s="444"/>
      <c r="B1432" s="460" t="s">
        <v>271</v>
      </c>
      <c r="C1432" s="444"/>
      <c r="D1432" s="483">
        <v>51</v>
      </c>
      <c r="E1432" s="483"/>
    </row>
    <row r="1433" spans="1:5" outlineLevel="1">
      <c r="A1433" s="410"/>
      <c r="B1433" s="413" t="s">
        <v>272</v>
      </c>
      <c r="C1433" s="410"/>
      <c r="D1433" s="1318" t="s">
        <v>273</v>
      </c>
      <c r="E1433" s="1319"/>
    </row>
    <row r="1434" spans="1:5" outlineLevel="1">
      <c r="A1434" s="410"/>
      <c r="B1434" s="413"/>
      <c r="C1434" s="410"/>
      <c r="D1434" s="1316" t="s">
        <v>274</v>
      </c>
      <c r="E1434" s="1317"/>
    </row>
    <row r="1435" spans="1:5" ht="34.5" customHeight="1" outlineLevel="1">
      <c r="A1435" s="410"/>
      <c r="B1435" s="413"/>
      <c r="C1435" s="410"/>
      <c r="D1435" s="497">
        <v>3.6</v>
      </c>
      <c r="E1435" s="455"/>
    </row>
    <row r="1436" spans="1:5" s="423" customFormat="1" ht="23.25" customHeight="1" outlineLevel="1">
      <c r="A1436" s="410"/>
      <c r="B1436" s="433" t="s">
        <v>279</v>
      </c>
      <c r="C1436" s="410"/>
      <c r="D1436" s="412"/>
      <c r="E1436" s="412"/>
    </row>
    <row r="1437" spans="1:5" s="423" customFormat="1" ht="18.75" customHeight="1" outlineLevel="1">
      <c r="A1437" s="444"/>
      <c r="B1437" s="460" t="s">
        <v>271</v>
      </c>
      <c r="C1437" s="444"/>
      <c r="D1437" s="483">
        <v>60</v>
      </c>
      <c r="E1437" s="483"/>
    </row>
    <row r="1438" spans="1:5" s="423" customFormat="1" outlineLevel="1">
      <c r="A1438" s="444"/>
      <c r="B1438" s="460" t="s">
        <v>272</v>
      </c>
      <c r="C1438" s="444"/>
      <c r="D1438" s="1318" t="s">
        <v>273</v>
      </c>
      <c r="E1438" s="1319"/>
    </row>
    <row r="1439" spans="1:5" s="423" customFormat="1" outlineLevel="1">
      <c r="A1439" s="410"/>
      <c r="B1439" s="413"/>
      <c r="C1439" s="410"/>
      <c r="D1439" s="1316" t="s">
        <v>274</v>
      </c>
      <c r="E1439" s="1317"/>
    </row>
    <row r="1440" spans="1:5" s="423" customFormat="1" ht="18.75" customHeight="1" outlineLevel="1">
      <c r="A1440" s="410"/>
      <c r="B1440" s="413"/>
      <c r="C1440" s="410"/>
      <c r="D1440" s="486">
        <v>3.6</v>
      </c>
      <c r="E1440" s="487"/>
    </row>
    <row r="1441" spans="1:5" s="423" customFormat="1" outlineLevel="1">
      <c r="A1441" s="410"/>
      <c r="B1441" s="413"/>
      <c r="C1441" s="410"/>
      <c r="D1441" s="1320" t="s">
        <v>276</v>
      </c>
      <c r="E1441" s="1321"/>
    </row>
    <row r="1442" spans="1:5" s="423" customFormat="1" outlineLevel="1">
      <c r="A1442" s="410"/>
      <c r="B1442" s="413"/>
      <c r="C1442" s="410"/>
      <c r="D1442" s="1316" t="s">
        <v>274</v>
      </c>
      <c r="E1442" s="1317"/>
    </row>
    <row r="1443" spans="1:5" s="437" customFormat="1" ht="16.5" customHeight="1" outlineLevel="1">
      <c r="A1443" s="429"/>
      <c r="B1443" s="435"/>
      <c r="C1443" s="429"/>
      <c r="D1443" s="498">
        <v>8.4</v>
      </c>
      <c r="E1443" s="448"/>
    </row>
    <row r="1444" spans="1:5" ht="15.75" customHeight="1" outlineLevel="1">
      <c r="A1444" s="424">
        <v>908</v>
      </c>
      <c r="B1444" s="425" t="s">
        <v>280</v>
      </c>
      <c r="C1444" s="464"/>
      <c r="D1444" s="436"/>
      <c r="E1444" s="436"/>
    </row>
    <row r="1445" spans="1:5" ht="15.75" customHeight="1" outlineLevel="1">
      <c r="A1445" s="410"/>
      <c r="B1445" s="411" t="s">
        <v>265</v>
      </c>
      <c r="C1445" s="415" t="s">
        <v>281</v>
      </c>
      <c r="D1445" s="412"/>
      <c r="E1445" s="412"/>
    </row>
    <row r="1446" spans="1:5" ht="15.75" customHeight="1" outlineLevel="1">
      <c r="A1446" s="410"/>
      <c r="B1446" s="413" t="s">
        <v>267</v>
      </c>
      <c r="C1446" s="410"/>
      <c r="D1446" s="412">
        <v>12</v>
      </c>
      <c r="E1446" s="412"/>
    </row>
    <row r="1447" spans="1:5" ht="15.75" customHeight="1" outlineLevel="1">
      <c r="A1447" s="410"/>
      <c r="B1447" s="413" t="s">
        <v>268</v>
      </c>
      <c r="C1447" s="410"/>
      <c r="D1447" s="412">
        <v>18</v>
      </c>
      <c r="E1447" s="412"/>
    </row>
    <row r="1448" spans="1:5" ht="41.25" customHeight="1" outlineLevel="1">
      <c r="A1448" s="410"/>
      <c r="B1448" s="413" t="s">
        <v>269</v>
      </c>
      <c r="C1448" s="410"/>
      <c r="D1448" s="412">
        <v>30</v>
      </c>
      <c r="E1448" s="412"/>
    </row>
    <row r="1449" spans="1:5" ht="15.75" customHeight="1" outlineLevel="1">
      <c r="A1449" s="442" t="s">
        <v>282</v>
      </c>
      <c r="B1449" s="433" t="s">
        <v>283</v>
      </c>
      <c r="C1449" s="410"/>
      <c r="D1449" s="412"/>
      <c r="E1449" s="412"/>
    </row>
    <row r="1450" spans="1:5" ht="15.75" customHeight="1" outlineLevel="1">
      <c r="A1450" s="410"/>
      <c r="B1450" s="413" t="s">
        <v>271</v>
      </c>
      <c r="C1450" s="410"/>
      <c r="D1450" s="412">
        <v>51</v>
      </c>
      <c r="E1450" s="412"/>
    </row>
    <row r="1451" spans="1:5" outlineLevel="1">
      <c r="A1451" s="410"/>
      <c r="B1451" s="413" t="s">
        <v>272</v>
      </c>
      <c r="C1451" s="410"/>
      <c r="D1451" s="1318" t="s">
        <v>273</v>
      </c>
      <c r="E1451" s="1319"/>
    </row>
    <row r="1452" spans="1:5" outlineLevel="1">
      <c r="A1452" s="410"/>
      <c r="B1452" s="413"/>
      <c r="C1452" s="410"/>
      <c r="D1452" s="1316" t="s">
        <v>274</v>
      </c>
      <c r="E1452" s="1317"/>
    </row>
    <row r="1453" spans="1:5" ht="48" customHeight="1" outlineLevel="1">
      <c r="A1453" s="410"/>
      <c r="B1453" s="413"/>
      <c r="C1453" s="410"/>
      <c r="D1453" s="497">
        <v>3.6</v>
      </c>
      <c r="E1453" s="455"/>
    </row>
    <row r="1454" spans="1:5" ht="22.5" customHeight="1" outlineLevel="1">
      <c r="A1454" s="410"/>
      <c r="B1454" s="433" t="s">
        <v>284</v>
      </c>
      <c r="C1454" s="410"/>
      <c r="D1454" s="412"/>
      <c r="E1454" s="412"/>
    </row>
    <row r="1455" spans="1:5" s="423" customFormat="1" ht="18.75" customHeight="1" outlineLevel="1">
      <c r="A1455" s="410"/>
      <c r="B1455" s="413" t="s">
        <v>271</v>
      </c>
      <c r="C1455" s="410"/>
      <c r="D1455" s="412">
        <v>60</v>
      </c>
      <c r="E1455" s="412"/>
    </row>
    <row r="1456" spans="1:5" s="423" customFormat="1" outlineLevel="1">
      <c r="A1456" s="444"/>
      <c r="B1456" s="460" t="s">
        <v>272</v>
      </c>
      <c r="C1456" s="444"/>
      <c r="D1456" s="1318" t="s">
        <v>273</v>
      </c>
      <c r="E1456" s="1319"/>
    </row>
    <row r="1457" spans="1:5" s="423" customFormat="1" outlineLevel="1">
      <c r="A1457" s="410"/>
      <c r="B1457" s="413"/>
      <c r="C1457" s="410"/>
      <c r="D1457" s="1316" t="s">
        <v>274</v>
      </c>
      <c r="E1457" s="1317"/>
    </row>
    <row r="1458" spans="1:5" s="423" customFormat="1" ht="18.75" customHeight="1" outlineLevel="1">
      <c r="A1458" s="410"/>
      <c r="B1458" s="413"/>
      <c r="C1458" s="410"/>
      <c r="D1458" s="486">
        <v>3.6</v>
      </c>
      <c r="E1458" s="487"/>
    </row>
    <row r="1459" spans="1:5" s="423" customFormat="1" outlineLevel="1">
      <c r="A1459" s="410"/>
      <c r="B1459" s="413"/>
      <c r="C1459" s="410"/>
      <c r="D1459" s="1320" t="s">
        <v>276</v>
      </c>
      <c r="E1459" s="1321"/>
    </row>
    <row r="1460" spans="1:5" s="423" customFormat="1" outlineLevel="1">
      <c r="A1460" s="410"/>
      <c r="B1460" s="413"/>
      <c r="C1460" s="410"/>
      <c r="D1460" s="1316" t="s">
        <v>274</v>
      </c>
      <c r="E1460" s="1317"/>
    </row>
    <row r="1461" spans="1:5" s="405" customFormat="1" ht="21" customHeight="1">
      <c r="A1461" s="429"/>
      <c r="B1461" s="435"/>
      <c r="C1461" s="429"/>
      <c r="D1461" s="498">
        <v>8.4</v>
      </c>
      <c r="E1461" s="448"/>
    </row>
    <row r="1462" spans="1:5" s="437" customFormat="1" ht="16.5" customHeight="1" outlineLevel="1">
      <c r="A1462" s="495" t="s">
        <v>285</v>
      </c>
      <c r="B1462" s="496"/>
      <c r="C1462" s="496"/>
      <c r="D1462" s="496"/>
      <c r="E1462" s="496"/>
    </row>
    <row r="1463" spans="1:5" ht="30.75" customHeight="1" outlineLevel="1">
      <c r="A1463" s="424">
        <v>920</v>
      </c>
      <c r="B1463" s="425" t="s">
        <v>286</v>
      </c>
      <c r="C1463" s="464"/>
      <c r="D1463" s="436"/>
      <c r="E1463" s="436"/>
    </row>
    <row r="1464" spans="1:5" ht="15.75" customHeight="1" outlineLevel="1">
      <c r="A1464" s="410"/>
      <c r="B1464" s="417" t="s">
        <v>287</v>
      </c>
      <c r="C1464" s="415" t="s">
        <v>288</v>
      </c>
      <c r="D1464" s="434"/>
      <c r="E1464" s="410"/>
    </row>
    <row r="1465" spans="1:5" ht="15.75" customHeight="1" outlineLevel="1">
      <c r="A1465" s="410"/>
      <c r="B1465" s="413" t="s">
        <v>289</v>
      </c>
      <c r="C1465" s="410"/>
      <c r="D1465" s="499">
        <v>0.51</v>
      </c>
      <c r="E1465" s="412"/>
    </row>
    <row r="1466" spans="1:5" ht="15.75" customHeight="1" outlineLevel="1">
      <c r="A1466" s="410"/>
      <c r="B1466" s="413" t="s">
        <v>290</v>
      </c>
      <c r="C1466" s="410"/>
      <c r="D1466" s="412">
        <v>0.54</v>
      </c>
      <c r="E1466" s="412"/>
    </row>
    <row r="1467" spans="1:5" ht="15.75" customHeight="1" outlineLevel="1">
      <c r="A1467" s="410"/>
      <c r="B1467" s="413" t="s">
        <v>291</v>
      </c>
      <c r="C1467" s="410"/>
      <c r="D1467" s="412">
        <v>0.56999999999999995</v>
      </c>
      <c r="E1467" s="412"/>
    </row>
    <row r="1468" spans="1:5" s="423" customFormat="1" ht="18.75" customHeight="1" outlineLevel="1">
      <c r="A1468" s="410"/>
      <c r="B1468" s="413" t="s">
        <v>292</v>
      </c>
      <c r="C1468" s="410"/>
      <c r="D1468" s="412">
        <v>0.6</v>
      </c>
      <c r="E1468" s="412"/>
    </row>
    <row r="1469" spans="1:5" s="423" customFormat="1" ht="38.25" customHeight="1" outlineLevel="1">
      <c r="A1469" s="444"/>
      <c r="B1469" s="460" t="s">
        <v>293</v>
      </c>
      <c r="C1469" s="444"/>
      <c r="D1469" s="483">
        <v>0.63</v>
      </c>
      <c r="E1469" s="483"/>
    </row>
    <row r="1470" spans="1:5" s="423" customFormat="1" ht="42.75" customHeight="1" outlineLevel="1">
      <c r="A1470" s="428"/>
      <c r="B1470" s="463" t="s">
        <v>294</v>
      </c>
      <c r="C1470" s="431" t="s">
        <v>295</v>
      </c>
      <c r="D1470" s="432">
        <v>12</v>
      </c>
      <c r="E1470" s="432"/>
    </row>
    <row r="1471" spans="1:5" s="437" customFormat="1" ht="16.5" customHeight="1" outlineLevel="1">
      <c r="A1471" s="444"/>
      <c r="B1471" s="500" t="s">
        <v>296</v>
      </c>
      <c r="C1471" s="501">
        <v>920</v>
      </c>
      <c r="D1471" s="509" t="s">
        <v>344</v>
      </c>
      <c r="E1471" s="524" t="s">
        <v>420</v>
      </c>
    </row>
    <row r="1472" spans="1:5" ht="30.75" customHeight="1" outlineLevel="1">
      <c r="A1472" s="424">
        <v>921</v>
      </c>
      <c r="B1472" s="425" t="s">
        <v>297</v>
      </c>
      <c r="E1472" s="436"/>
    </row>
    <row r="1473" spans="1:5" s="423" customFormat="1" ht="57.75" customHeight="1" outlineLevel="1">
      <c r="A1473" s="410"/>
      <c r="B1473" s="417" t="s">
        <v>298</v>
      </c>
      <c r="C1473" s="415" t="s">
        <v>299</v>
      </c>
      <c r="D1473" s="412">
        <v>0.24</v>
      </c>
      <c r="E1473" s="412"/>
    </row>
    <row r="1474" spans="1:5" s="405" customFormat="1" ht="46.5" customHeight="1">
      <c r="A1474" s="428"/>
      <c r="B1474" s="463" t="s">
        <v>300</v>
      </c>
      <c r="C1474" s="431" t="s">
        <v>301</v>
      </c>
      <c r="D1474" s="432">
        <v>6</v>
      </c>
      <c r="E1474" s="432"/>
    </row>
    <row r="1475" spans="1:5" s="437" customFormat="1" ht="21.75" customHeight="1" outlineLevel="1">
      <c r="A1475" s="495" t="s">
        <v>302</v>
      </c>
      <c r="B1475" s="496"/>
      <c r="C1475" s="496"/>
      <c r="D1475" s="496"/>
      <c r="E1475" s="496"/>
    </row>
    <row r="1476" spans="1:5" ht="31.5" customHeight="1" outlineLevel="1">
      <c r="A1476" s="440">
        <v>940</v>
      </c>
      <c r="B1476" s="502" t="s">
        <v>303</v>
      </c>
      <c r="C1476" s="436"/>
      <c r="D1476" s="436"/>
      <c r="E1476" s="436"/>
    </row>
    <row r="1477" spans="1:5" s="437" customFormat="1" ht="23.25" customHeight="1" outlineLevel="1">
      <c r="A1477" s="429"/>
      <c r="B1477" s="628" t="s">
        <v>304</v>
      </c>
      <c r="C1477" s="629" t="s">
        <v>305</v>
      </c>
      <c r="D1477" s="630">
        <v>0.2</v>
      </c>
      <c r="E1477" s="524" t="s">
        <v>421</v>
      </c>
    </row>
    <row r="1478" spans="1:5" ht="40.5" customHeight="1" outlineLevel="1">
      <c r="A1478" s="440">
        <v>945</v>
      </c>
      <c r="B1478" s="502" t="s">
        <v>306</v>
      </c>
      <c r="C1478" s="436"/>
      <c r="D1478" s="436"/>
      <c r="E1478" s="436"/>
    </row>
    <row r="1479" spans="1:5" ht="50.25" customHeight="1" outlineLevel="1">
      <c r="A1479" s="410"/>
      <c r="B1479" s="417" t="s">
        <v>307</v>
      </c>
      <c r="C1479" s="415" t="s">
        <v>308</v>
      </c>
      <c r="D1479" s="412">
        <v>1.2</v>
      </c>
      <c r="E1479" s="412"/>
    </row>
    <row r="1480" spans="1:5" s="405" customFormat="1" ht="41.25" customHeight="1">
      <c r="A1480" s="428"/>
      <c r="B1480" s="463" t="s">
        <v>309</v>
      </c>
      <c r="C1480" s="431" t="s">
        <v>310</v>
      </c>
      <c r="D1480" s="432">
        <v>18</v>
      </c>
      <c r="E1480" s="432"/>
    </row>
    <row r="1481" spans="1:5" s="437" customFormat="1" ht="17.25" customHeight="1" outlineLevel="1">
      <c r="A1481" s="495" t="s">
        <v>311</v>
      </c>
      <c r="B1481" s="496"/>
      <c r="C1481" s="496"/>
      <c r="D1481" s="496"/>
      <c r="E1481" s="496"/>
    </row>
    <row r="1482" spans="1:5" ht="15.75" customHeight="1" outlineLevel="1">
      <c r="A1482" s="440">
        <v>950</v>
      </c>
      <c r="B1482" s="502" t="s">
        <v>312</v>
      </c>
      <c r="C1482" s="436"/>
      <c r="D1482" s="436"/>
      <c r="E1482" s="436"/>
    </row>
    <row r="1483" spans="1:5" ht="30.75" customHeight="1" outlineLevel="1">
      <c r="A1483" s="410"/>
      <c r="B1483" s="417" t="s">
        <v>313</v>
      </c>
      <c r="C1483" s="415" t="s">
        <v>314</v>
      </c>
      <c r="D1483" s="1335" t="s">
        <v>535</v>
      </c>
      <c r="E1483" s="576">
        <v>0</v>
      </c>
    </row>
    <row r="1484" spans="1:5" ht="62.25" customHeight="1" outlineLevel="1">
      <c r="A1484" s="410"/>
      <c r="B1484" s="417" t="s">
        <v>315</v>
      </c>
      <c r="C1484" s="415" t="s">
        <v>314</v>
      </c>
      <c r="D1484" s="1336"/>
      <c r="E1484" s="524" t="s">
        <v>537</v>
      </c>
    </row>
    <row r="1485" spans="1:5" ht="36.75" customHeight="1" outlineLevel="1">
      <c r="A1485" s="410"/>
      <c r="B1485" s="417" t="s">
        <v>316</v>
      </c>
      <c r="C1485" s="415" t="s">
        <v>314</v>
      </c>
      <c r="D1485" s="1336"/>
      <c r="E1485" s="573"/>
    </row>
    <row r="1486" spans="1:5" ht="15.75" customHeight="1" outlineLevel="1">
      <c r="A1486" s="440">
        <v>951</v>
      </c>
      <c r="B1486" s="502" t="s">
        <v>317</v>
      </c>
      <c r="C1486" s="436"/>
      <c r="D1486" s="436"/>
      <c r="E1486" s="436"/>
    </row>
    <row r="1487" spans="1:5" ht="15.75" customHeight="1" outlineLevel="1">
      <c r="A1487" s="410"/>
      <c r="B1487" s="417" t="s">
        <v>318</v>
      </c>
      <c r="C1487" s="415" t="s">
        <v>314</v>
      </c>
      <c r="D1487" s="1335" t="s">
        <v>536</v>
      </c>
      <c r="E1487" s="576">
        <v>0</v>
      </c>
    </row>
    <row r="1488" spans="1:5" ht="47.25" customHeight="1" outlineLevel="1">
      <c r="A1488" s="429"/>
      <c r="B1488" s="463" t="s">
        <v>319</v>
      </c>
      <c r="C1488" s="431" t="s">
        <v>314</v>
      </c>
      <c r="D1488" s="1337"/>
      <c r="E1488" s="524" t="s">
        <v>422</v>
      </c>
    </row>
    <row r="1489" spans="1:14" s="437" customFormat="1" ht="1.5" customHeight="1" outlineLevel="1">
      <c r="A1489" s="429"/>
      <c r="B1489" s="463" t="s">
        <v>319</v>
      </c>
      <c r="C1489" s="431" t="s">
        <v>314</v>
      </c>
      <c r="D1489" s="432">
        <v>1</v>
      </c>
      <c r="E1489" s="524" t="s">
        <v>422</v>
      </c>
    </row>
    <row r="1490" spans="1:14" ht="17.25" customHeight="1" outlineLevel="1">
      <c r="A1490" s="440">
        <v>952</v>
      </c>
      <c r="B1490" s="502" t="s">
        <v>320</v>
      </c>
      <c r="C1490" s="436"/>
      <c r="D1490" s="436"/>
      <c r="E1490" s="436"/>
    </row>
    <row r="1491" spans="1:14" s="437" customFormat="1" ht="48" customHeight="1" outlineLevel="1">
      <c r="A1491" s="429"/>
      <c r="B1491" s="463" t="s">
        <v>321</v>
      </c>
      <c r="C1491" s="431" t="s">
        <v>314</v>
      </c>
      <c r="D1491" s="590">
        <v>30</v>
      </c>
      <c r="E1491" s="524" t="s">
        <v>538</v>
      </c>
    </row>
    <row r="1492" spans="1:14" ht="15.75" customHeight="1" outlineLevel="1">
      <c r="A1492" s="440">
        <v>953</v>
      </c>
      <c r="B1492" s="502" t="s">
        <v>322</v>
      </c>
      <c r="C1492" s="436"/>
      <c r="D1492" s="436"/>
      <c r="E1492" s="436"/>
    </row>
    <row r="1493" spans="1:14" s="405" customFormat="1" ht="49.5" customHeight="1">
      <c r="A1493" s="429"/>
      <c r="B1493" s="628" t="s">
        <v>323</v>
      </c>
      <c r="C1493" s="629" t="s">
        <v>314</v>
      </c>
      <c r="D1493" s="646">
        <v>20</v>
      </c>
      <c r="E1493" s="524" t="s">
        <v>538</v>
      </c>
      <c r="F1493" s="392"/>
      <c r="G1493" s="392"/>
      <c r="H1493" s="392"/>
      <c r="I1493" s="392"/>
      <c r="J1493" s="392"/>
      <c r="K1493" s="392"/>
      <c r="L1493" s="392"/>
      <c r="M1493" s="392"/>
      <c r="N1493" s="392"/>
    </row>
    <row r="1494" spans="1:14" s="437" customFormat="1" ht="17.25" customHeight="1" outlineLevel="1">
      <c r="A1494" s="495" t="s">
        <v>324</v>
      </c>
      <c r="B1494" s="496"/>
      <c r="C1494" s="496"/>
      <c r="D1494" s="496"/>
      <c r="E1494" s="496"/>
    </row>
    <row r="1495" spans="1:14" ht="18" customHeight="1" outlineLevel="1">
      <c r="A1495" s="440">
        <v>980</v>
      </c>
      <c r="B1495" s="502" t="s">
        <v>325</v>
      </c>
      <c r="C1495" s="436"/>
      <c r="D1495" s="436"/>
      <c r="E1495" s="436"/>
    </row>
    <row r="1496" spans="1:14" ht="27.75" customHeight="1" outlineLevel="1">
      <c r="A1496" s="410"/>
      <c r="B1496" s="417" t="s">
        <v>326</v>
      </c>
      <c r="C1496" s="415" t="s">
        <v>327</v>
      </c>
      <c r="D1496" s="434"/>
      <c r="E1496" s="410"/>
    </row>
    <row r="1497" spans="1:14" ht="27.75" customHeight="1" outlineLevel="1">
      <c r="A1497" s="410"/>
      <c r="B1497" s="433" t="s">
        <v>328</v>
      </c>
      <c r="C1497" s="410"/>
      <c r="D1497" s="412"/>
      <c r="E1497" s="412"/>
    </row>
    <row r="1498" spans="1:14" ht="25.5" outlineLevel="1">
      <c r="A1498" s="410"/>
      <c r="B1498" s="433" t="s">
        <v>329</v>
      </c>
      <c r="C1498" s="410"/>
      <c r="D1498" s="418"/>
      <c r="E1498" s="412"/>
    </row>
    <row r="1499" spans="1:14" ht="15.75" customHeight="1" outlineLevel="1">
      <c r="A1499" s="410"/>
      <c r="B1499" s="433"/>
      <c r="C1499" s="410"/>
      <c r="D1499" s="441"/>
      <c r="E1499" s="412"/>
    </row>
    <row r="1500" spans="1:14" outlineLevel="1">
      <c r="A1500" s="410"/>
      <c r="B1500" s="413" t="s">
        <v>330</v>
      </c>
      <c r="C1500" s="410"/>
      <c r="D1500" s="418"/>
      <c r="E1500" s="412"/>
    </row>
    <row r="1501" spans="1:14" ht="15.75" customHeight="1" outlineLevel="1">
      <c r="A1501" s="410"/>
      <c r="B1501" s="433"/>
      <c r="C1501" s="410"/>
      <c r="D1501" s="441"/>
      <c r="E1501" s="412"/>
    </row>
    <row r="1502" spans="1:14" ht="15.75" customHeight="1" outlineLevel="1">
      <c r="A1502" s="410"/>
      <c r="B1502" s="413" t="s">
        <v>331</v>
      </c>
      <c r="C1502" s="410"/>
      <c r="D1502" s="412"/>
      <c r="E1502" s="412"/>
    </row>
    <row r="1503" spans="1:14" ht="18.75" customHeight="1" outlineLevel="1">
      <c r="A1503" s="410"/>
      <c r="B1503" s="413" t="s">
        <v>332</v>
      </c>
      <c r="C1503" s="410"/>
      <c r="D1503" s="1331"/>
      <c r="E1503" s="1332"/>
    </row>
    <row r="1504" spans="1:14" ht="27.75" customHeight="1" outlineLevel="1">
      <c r="A1504" s="410"/>
      <c r="B1504" s="417" t="s">
        <v>333</v>
      </c>
      <c r="C1504" s="415" t="s">
        <v>327</v>
      </c>
      <c r="D1504" s="434"/>
      <c r="E1504" s="410"/>
    </row>
    <row r="1505" spans="1:5" ht="29.25" customHeight="1" outlineLevel="1">
      <c r="A1505" s="410"/>
      <c r="B1505" s="433" t="s">
        <v>334</v>
      </c>
      <c r="C1505" s="410"/>
      <c r="D1505" s="412"/>
      <c r="E1505" s="412"/>
    </row>
    <row r="1506" spans="1:5" s="437" customFormat="1" ht="17.25" customHeight="1" outlineLevel="1">
      <c r="A1506" s="429"/>
      <c r="B1506" s="435" t="s">
        <v>335</v>
      </c>
      <c r="C1506" s="429"/>
      <c r="D1506" s="432"/>
      <c r="E1506" s="432"/>
    </row>
    <row r="1507" spans="1:5" ht="15.75" customHeight="1" outlineLevel="1">
      <c r="A1507" s="440">
        <v>981</v>
      </c>
      <c r="B1507" s="502" t="s">
        <v>336</v>
      </c>
      <c r="C1507" s="436"/>
      <c r="D1507" s="469"/>
      <c r="E1507" s="470"/>
    </row>
    <row r="1508" spans="1:5" s="437" customFormat="1" ht="17.25" customHeight="1" outlineLevel="1">
      <c r="A1508" s="429"/>
      <c r="B1508" s="463" t="s">
        <v>337</v>
      </c>
      <c r="C1508" s="431" t="s">
        <v>338</v>
      </c>
      <c r="D1508" s="1333" t="s">
        <v>339</v>
      </c>
      <c r="E1508" s="1334"/>
    </row>
    <row r="1509" spans="1:5" s="437" customFormat="1" ht="42.75" customHeight="1" outlineLevel="1">
      <c r="A1509" s="440">
        <v>982</v>
      </c>
      <c r="B1509" s="502" t="s">
        <v>340</v>
      </c>
      <c r="C1509" s="436"/>
      <c r="D1509" s="436"/>
      <c r="E1509" s="436"/>
    </row>
    <row r="1510" spans="1:5" ht="38.25" customHeight="1" outlineLevel="1">
      <c r="A1510" s="440"/>
      <c r="B1510" s="611" t="s">
        <v>510</v>
      </c>
      <c r="C1510" s="415" t="s">
        <v>341</v>
      </c>
      <c r="D1510" s="434"/>
      <c r="E1510" s="410"/>
    </row>
    <row r="1511" spans="1:5" ht="26.25" customHeight="1" outlineLevel="1">
      <c r="A1511" s="410"/>
      <c r="B1511" s="614" t="s">
        <v>581</v>
      </c>
      <c r="C1511" s="415"/>
      <c r="D1511" s="615">
        <v>140</v>
      </c>
      <c r="E1511" s="412"/>
    </row>
    <row r="1512" spans="1:5" ht="27.75" customHeight="1" outlineLevel="1">
      <c r="A1512" s="410"/>
      <c r="B1512" s="614" t="s">
        <v>582</v>
      </c>
      <c r="C1512" s="415"/>
      <c r="D1512" s="615">
        <v>0</v>
      </c>
      <c r="E1512" s="412"/>
    </row>
    <row r="1513" spans="1:5" ht="27.75" customHeight="1" outlineLevel="1">
      <c r="A1513" s="410"/>
      <c r="B1513" s="616" t="s">
        <v>511</v>
      </c>
      <c r="C1513" s="415"/>
      <c r="D1513" s="615">
        <v>40</v>
      </c>
      <c r="E1513" s="412"/>
    </row>
    <row r="1514" spans="1:5" ht="27.75" customHeight="1" outlineLevel="1">
      <c r="A1514" s="410"/>
      <c r="B1514" s="614" t="s">
        <v>584</v>
      </c>
      <c r="C1514" s="415"/>
      <c r="D1514" s="615">
        <v>0</v>
      </c>
      <c r="E1514" s="412"/>
    </row>
    <row r="1515" spans="1:5" ht="27.75" customHeight="1" outlineLevel="1">
      <c r="A1515" s="410"/>
      <c r="B1515" s="617" t="s">
        <v>512</v>
      </c>
      <c r="C1515" s="410"/>
      <c r="D1515" s="418" t="s">
        <v>513</v>
      </c>
      <c r="E1515" s="524" t="s">
        <v>539</v>
      </c>
    </row>
    <row r="1516" spans="1:5" ht="27.75" customHeight="1" outlineLevel="1">
      <c r="A1516" s="410"/>
      <c r="B1516" s="618" t="s">
        <v>514</v>
      </c>
      <c r="C1516" s="506"/>
      <c r="D1516" s="508">
        <v>140</v>
      </c>
      <c r="E1516" s="412"/>
    </row>
    <row r="1517" spans="1:5" ht="11.25" customHeight="1" outlineLevel="1">
      <c r="A1517" s="410"/>
      <c r="B1517" s="413"/>
      <c r="C1517" s="410"/>
      <c r="D1517" s="412"/>
      <c r="E1517" s="412"/>
    </row>
    <row r="1518" spans="1:5" ht="54.75" customHeight="1" outlineLevel="1">
      <c r="A1518" s="440"/>
      <c r="B1518" s="417" t="s">
        <v>342</v>
      </c>
      <c r="C1518" s="415" t="s">
        <v>341</v>
      </c>
      <c r="D1518" s="412">
        <v>0</v>
      </c>
      <c r="E1518" s="412"/>
    </row>
    <row r="1519" spans="1:5" s="423" customFormat="1" ht="29.25" customHeight="1" outlineLevel="1">
      <c r="A1519" s="410"/>
      <c r="B1519" s="417" t="s">
        <v>343</v>
      </c>
      <c r="C1519" s="415" t="s">
        <v>341</v>
      </c>
      <c r="D1519" s="412">
        <v>0.3</v>
      </c>
      <c r="E1519" s="412"/>
    </row>
    <row r="1520" spans="1:5" ht="22.5" customHeight="1">
      <c r="A1520" s="503"/>
      <c r="B1520" s="504"/>
      <c r="C1520" s="503"/>
      <c r="D1520" s="505"/>
      <c r="E1520" s="503"/>
    </row>
    <row r="1521" spans="1:5">
      <c r="A1521" s="506"/>
      <c r="B1521" s="507"/>
      <c r="C1521" s="506"/>
      <c r="D1521" s="508"/>
      <c r="E1521" s="506"/>
    </row>
    <row r="1522" spans="1:5">
      <c r="A1522" s="506"/>
      <c r="B1522" s="507"/>
      <c r="C1522" s="506"/>
      <c r="D1522" s="508"/>
      <c r="E1522" s="506"/>
    </row>
    <row r="1523" spans="1:5">
      <c r="A1523" s="506"/>
      <c r="B1523" s="507"/>
      <c r="C1523" s="506"/>
      <c r="D1523" s="508"/>
      <c r="E1523" s="506"/>
    </row>
    <row r="1524" spans="1:5">
      <c r="A1524" s="506"/>
      <c r="B1524" s="507"/>
      <c r="C1524" s="506"/>
      <c r="D1524" s="508"/>
      <c r="E1524" s="506"/>
    </row>
    <row r="1525" spans="1:5">
      <c r="A1525" s="506"/>
      <c r="B1525" s="507"/>
      <c r="C1525" s="506"/>
      <c r="D1525" s="508"/>
      <c r="E1525" s="506"/>
    </row>
    <row r="1526" spans="1:5">
      <c r="A1526" s="506"/>
      <c r="B1526" s="507"/>
      <c r="C1526" s="506"/>
      <c r="D1526" s="508"/>
      <c r="E1526" s="506"/>
    </row>
    <row r="1527" spans="1:5">
      <c r="A1527" s="506"/>
      <c r="B1527" s="507"/>
      <c r="C1527" s="506"/>
      <c r="D1527" s="508"/>
      <c r="E1527" s="506"/>
    </row>
    <row r="1528" spans="1:5">
      <c r="A1528" s="506"/>
      <c r="B1528" s="507"/>
      <c r="C1528" s="506"/>
      <c r="D1528" s="508"/>
      <c r="E1528" s="506"/>
    </row>
    <row r="1529" spans="1:5">
      <c r="A1529" s="506"/>
      <c r="B1529" s="507"/>
      <c r="C1529" s="506"/>
      <c r="D1529" s="508"/>
      <c r="E1529" s="506"/>
    </row>
    <row r="1530" spans="1:5">
      <c r="A1530" s="506"/>
      <c r="B1530" s="507"/>
      <c r="C1530" s="506"/>
      <c r="D1530" s="508"/>
      <c r="E1530" s="506"/>
    </row>
    <row r="1531" spans="1:5">
      <c r="A1531" s="506"/>
      <c r="B1531" s="507"/>
      <c r="C1531" s="506"/>
      <c r="D1531" s="508"/>
      <c r="E1531" s="506"/>
    </row>
    <row r="1532" spans="1:5">
      <c r="A1532" s="506"/>
      <c r="B1532" s="507"/>
      <c r="C1532" s="506"/>
      <c r="D1532" s="508"/>
      <c r="E1532" s="506"/>
    </row>
    <row r="1533" spans="1:5">
      <c r="A1533" s="506"/>
      <c r="B1533" s="507"/>
      <c r="C1533" s="506"/>
      <c r="D1533" s="508"/>
      <c r="E1533" s="506"/>
    </row>
    <row r="1534" spans="1:5">
      <c r="A1534" s="506"/>
      <c r="B1534" s="507"/>
      <c r="C1534" s="506"/>
      <c r="D1534" s="508"/>
      <c r="E1534" s="506"/>
    </row>
    <row r="1535" spans="1:5">
      <c r="A1535" s="506"/>
      <c r="B1535" s="507"/>
      <c r="C1535" s="506"/>
      <c r="D1535" s="508"/>
      <c r="E1535" s="506"/>
    </row>
    <row r="1536" spans="1:5">
      <c r="A1536" s="506"/>
      <c r="B1536" s="507"/>
      <c r="C1536" s="506"/>
      <c r="D1536" s="508"/>
      <c r="E1536" s="506"/>
    </row>
    <row r="1537" spans="1:5">
      <c r="A1537" s="506"/>
      <c r="B1537" s="507"/>
      <c r="C1537" s="506"/>
      <c r="D1537" s="508"/>
      <c r="E1537" s="506"/>
    </row>
    <row r="1538" spans="1:5">
      <c r="A1538" s="506"/>
      <c r="B1538" s="507"/>
      <c r="C1538" s="506"/>
      <c r="D1538" s="508"/>
      <c r="E1538" s="506"/>
    </row>
    <row r="1539" spans="1:5">
      <c r="A1539" s="506"/>
      <c r="B1539" s="507"/>
      <c r="C1539" s="506"/>
      <c r="D1539" s="508"/>
      <c r="E1539" s="506"/>
    </row>
    <row r="1540" spans="1:5">
      <c r="A1540" s="506"/>
      <c r="B1540" s="507"/>
      <c r="C1540" s="506"/>
      <c r="D1540" s="508"/>
      <c r="E1540" s="506"/>
    </row>
    <row r="1541" spans="1:5">
      <c r="A1541" s="506"/>
      <c r="B1541" s="507"/>
      <c r="C1541" s="506"/>
      <c r="D1541" s="508"/>
      <c r="E1541" s="506"/>
    </row>
    <row r="1542" spans="1:5">
      <c r="A1542" s="506"/>
      <c r="B1542" s="507"/>
      <c r="C1542" s="506"/>
      <c r="D1542" s="508"/>
      <c r="E1542" s="506"/>
    </row>
    <row r="1543" spans="1:5">
      <c r="A1543" s="506"/>
      <c r="B1543" s="507"/>
      <c r="C1543" s="506"/>
      <c r="D1543" s="508"/>
      <c r="E1543" s="506"/>
    </row>
    <row r="1544" spans="1:5">
      <c r="A1544" s="506"/>
      <c r="B1544" s="507"/>
      <c r="C1544" s="506"/>
      <c r="D1544" s="508"/>
      <c r="E1544" s="506"/>
    </row>
    <row r="1545" spans="1:5">
      <c r="A1545" s="506"/>
      <c r="B1545" s="507"/>
      <c r="C1545" s="506"/>
      <c r="D1545" s="508"/>
      <c r="E1545" s="506"/>
    </row>
    <row r="1546" spans="1:5">
      <c r="A1546" s="506"/>
      <c r="B1546" s="507"/>
      <c r="C1546" s="506"/>
      <c r="D1546" s="508"/>
      <c r="E1546" s="506"/>
    </row>
    <row r="1547" spans="1:5">
      <c r="A1547" s="506"/>
      <c r="B1547" s="507"/>
      <c r="C1547" s="506"/>
      <c r="D1547" s="508"/>
      <c r="E1547" s="506"/>
    </row>
    <row r="1548" spans="1:5">
      <c r="A1548" s="506"/>
      <c r="B1548" s="507"/>
      <c r="C1548" s="506"/>
      <c r="D1548" s="508"/>
      <c r="E1548" s="506"/>
    </row>
    <row r="1549" spans="1:5">
      <c r="A1549" s="506"/>
      <c r="B1549" s="507"/>
      <c r="C1549" s="506"/>
      <c r="D1549" s="508"/>
      <c r="E1549" s="506"/>
    </row>
    <row r="1550" spans="1:5">
      <c r="A1550" s="506"/>
      <c r="B1550" s="507"/>
      <c r="C1550" s="506"/>
      <c r="D1550" s="508"/>
      <c r="E1550" s="506"/>
    </row>
    <row r="1551" spans="1:5">
      <c r="A1551" s="506"/>
      <c r="B1551" s="507"/>
      <c r="C1551" s="506"/>
      <c r="D1551" s="508"/>
      <c r="E1551" s="506"/>
    </row>
    <row r="1552" spans="1:5">
      <c r="A1552" s="506"/>
      <c r="B1552" s="507"/>
      <c r="C1552" s="506"/>
      <c r="D1552" s="508"/>
      <c r="E1552" s="506"/>
    </row>
    <row r="1553" spans="1:5">
      <c r="A1553" s="506"/>
      <c r="B1553" s="507"/>
      <c r="C1553" s="506"/>
      <c r="D1553" s="508"/>
      <c r="E1553" s="506"/>
    </row>
    <row r="1554" spans="1:5">
      <c r="A1554" s="506"/>
      <c r="B1554" s="507"/>
      <c r="C1554" s="506"/>
      <c r="D1554" s="508"/>
      <c r="E1554" s="506"/>
    </row>
    <row r="1555" spans="1:5">
      <c r="A1555" s="506"/>
      <c r="B1555" s="507"/>
      <c r="C1555" s="506"/>
      <c r="D1555" s="508"/>
      <c r="E1555" s="506"/>
    </row>
    <row r="1556" spans="1:5">
      <c r="A1556" s="506"/>
      <c r="B1556" s="507"/>
      <c r="C1556" s="506"/>
      <c r="D1556" s="508"/>
      <c r="E1556" s="506"/>
    </row>
    <row r="1557" spans="1:5">
      <c r="A1557" s="506"/>
      <c r="B1557" s="507"/>
      <c r="C1557" s="506"/>
      <c r="D1557" s="508"/>
      <c r="E1557" s="506"/>
    </row>
    <row r="1558" spans="1:5">
      <c r="A1558" s="506"/>
      <c r="B1558" s="507"/>
      <c r="C1558" s="506"/>
      <c r="D1558" s="508"/>
      <c r="E1558" s="506"/>
    </row>
    <row r="1559" spans="1:5">
      <c r="A1559" s="506"/>
      <c r="B1559" s="507"/>
      <c r="C1559" s="506"/>
      <c r="D1559" s="508"/>
      <c r="E1559" s="506"/>
    </row>
    <row r="1560" spans="1:5">
      <c r="A1560" s="506"/>
      <c r="B1560" s="507"/>
      <c r="C1560" s="506"/>
      <c r="D1560" s="508"/>
      <c r="E1560" s="506"/>
    </row>
    <row r="1561" spans="1:5">
      <c r="A1561" s="506"/>
      <c r="B1561" s="507"/>
      <c r="C1561" s="506"/>
      <c r="D1561" s="508"/>
      <c r="E1561" s="506"/>
    </row>
    <row r="1562" spans="1:5">
      <c r="A1562" s="506"/>
      <c r="B1562" s="507"/>
      <c r="C1562" s="506"/>
      <c r="D1562" s="508"/>
      <c r="E1562" s="506"/>
    </row>
    <row r="1563" spans="1:5">
      <c r="A1563" s="506"/>
      <c r="B1563" s="507"/>
      <c r="C1563" s="506"/>
      <c r="D1563" s="508"/>
      <c r="E1563" s="506"/>
    </row>
    <row r="1564" spans="1:5">
      <c r="A1564" s="506"/>
      <c r="B1564" s="507"/>
      <c r="C1564" s="506"/>
      <c r="D1564" s="508"/>
      <c r="E1564" s="506"/>
    </row>
    <row r="1565" spans="1:5">
      <c r="A1565" s="506"/>
      <c r="B1565" s="507"/>
      <c r="C1565" s="506"/>
      <c r="D1565" s="508"/>
      <c r="E1565" s="506"/>
    </row>
    <row r="1566" spans="1:5">
      <c r="A1566" s="506"/>
      <c r="B1566" s="507"/>
      <c r="C1566" s="506"/>
      <c r="D1566" s="508"/>
      <c r="E1566" s="506"/>
    </row>
    <row r="1567" spans="1:5">
      <c r="A1567" s="506"/>
      <c r="B1567" s="507"/>
      <c r="C1567" s="506"/>
      <c r="D1567" s="508"/>
      <c r="E1567" s="506"/>
    </row>
    <row r="1568" spans="1:5">
      <c r="A1568" s="506"/>
      <c r="B1568" s="507"/>
      <c r="C1568" s="506"/>
      <c r="D1568" s="508"/>
      <c r="E1568" s="506"/>
    </row>
    <row r="1569" spans="1:5">
      <c r="A1569" s="506"/>
      <c r="B1569" s="507"/>
      <c r="C1569" s="506"/>
      <c r="D1569" s="508"/>
      <c r="E1569" s="506"/>
    </row>
    <row r="1570" spans="1:5">
      <c r="A1570" s="506"/>
      <c r="B1570" s="507"/>
      <c r="C1570" s="506"/>
      <c r="D1570" s="508"/>
      <c r="E1570" s="506"/>
    </row>
    <row r="1571" spans="1:5">
      <c r="A1571" s="506"/>
      <c r="B1571" s="507"/>
      <c r="C1571" s="506"/>
      <c r="D1571" s="508"/>
      <c r="E1571" s="506"/>
    </row>
    <row r="1572" spans="1:5">
      <c r="A1572" s="506"/>
      <c r="B1572" s="507"/>
      <c r="C1572" s="506"/>
      <c r="D1572" s="508"/>
      <c r="E1572" s="506"/>
    </row>
    <row r="1573" spans="1:5">
      <c r="A1573" s="506"/>
      <c r="B1573" s="507"/>
      <c r="C1573" s="506"/>
      <c r="D1573" s="508"/>
      <c r="E1573" s="506"/>
    </row>
    <row r="1574" spans="1:5">
      <c r="A1574" s="506"/>
      <c r="B1574" s="507"/>
      <c r="C1574" s="506"/>
      <c r="D1574" s="508"/>
      <c r="E1574" s="506"/>
    </row>
    <row r="1575" spans="1:5">
      <c r="A1575" s="506"/>
      <c r="B1575" s="507"/>
      <c r="C1575" s="506"/>
      <c r="D1575" s="508"/>
      <c r="E1575" s="506"/>
    </row>
    <row r="1576" spans="1:5">
      <c r="A1576" s="506"/>
      <c r="B1576" s="507"/>
      <c r="C1576" s="506"/>
      <c r="D1576" s="508"/>
      <c r="E1576" s="506"/>
    </row>
    <row r="1577" spans="1:5">
      <c r="A1577" s="506"/>
      <c r="B1577" s="507"/>
      <c r="C1577" s="506"/>
      <c r="D1577" s="508"/>
      <c r="E1577" s="506"/>
    </row>
    <row r="1578" spans="1:5">
      <c r="A1578" s="506"/>
      <c r="B1578" s="507"/>
      <c r="C1578" s="506"/>
      <c r="D1578" s="508"/>
      <c r="E1578" s="506"/>
    </row>
    <row r="1579" spans="1:5">
      <c r="A1579" s="506"/>
      <c r="B1579" s="507"/>
      <c r="C1579" s="506"/>
      <c r="D1579" s="508"/>
      <c r="E1579" s="506"/>
    </row>
    <row r="1580" spans="1:5">
      <c r="A1580" s="506"/>
      <c r="B1580" s="507"/>
      <c r="C1580" s="506"/>
      <c r="D1580" s="508"/>
      <c r="E1580" s="506"/>
    </row>
    <row r="1581" spans="1:5">
      <c r="A1581" s="506"/>
      <c r="B1581" s="507"/>
      <c r="C1581" s="506"/>
      <c r="D1581" s="508"/>
      <c r="E1581" s="506"/>
    </row>
    <row r="1582" spans="1:5">
      <c r="A1582" s="506"/>
      <c r="B1582" s="507"/>
      <c r="C1582" s="506"/>
      <c r="D1582" s="508"/>
      <c r="E1582" s="506"/>
    </row>
    <row r="1583" spans="1:5">
      <c r="A1583" s="506"/>
      <c r="B1583" s="507"/>
      <c r="C1583" s="506"/>
      <c r="D1583" s="508"/>
      <c r="E1583" s="506"/>
    </row>
    <row r="1584" spans="1:5">
      <c r="A1584" s="506"/>
      <c r="B1584" s="507"/>
      <c r="C1584" s="506"/>
      <c r="D1584" s="508"/>
      <c r="E1584" s="506"/>
    </row>
    <row r="1585" spans="1:5">
      <c r="A1585" s="506"/>
      <c r="B1585" s="507"/>
      <c r="C1585" s="506"/>
      <c r="D1585" s="508"/>
      <c r="E1585" s="506"/>
    </row>
    <row r="1586" spans="1:5">
      <c r="A1586" s="506"/>
      <c r="B1586" s="507"/>
      <c r="C1586" s="506"/>
      <c r="D1586" s="508"/>
      <c r="E1586" s="506"/>
    </row>
    <row r="1587" spans="1:5">
      <c r="A1587" s="506"/>
      <c r="B1587" s="507"/>
      <c r="C1587" s="506"/>
      <c r="D1587" s="508"/>
      <c r="E1587" s="506"/>
    </row>
    <row r="1588" spans="1:5">
      <c r="A1588" s="506"/>
      <c r="B1588" s="507"/>
      <c r="C1588" s="506"/>
      <c r="D1588" s="508"/>
      <c r="E1588" s="506"/>
    </row>
    <row r="1589" spans="1:5">
      <c r="A1589" s="506"/>
      <c r="B1589" s="507"/>
      <c r="C1589" s="506"/>
      <c r="D1589" s="508"/>
      <c r="E1589" s="506"/>
    </row>
    <row r="1590" spans="1:5">
      <c r="A1590" s="506"/>
      <c r="B1590" s="507"/>
      <c r="C1590" s="506"/>
      <c r="D1590" s="508"/>
      <c r="E1590" s="506"/>
    </row>
    <row r="1591" spans="1:5">
      <c r="A1591" s="506"/>
      <c r="B1591" s="507"/>
      <c r="C1591" s="506"/>
      <c r="D1591" s="508"/>
      <c r="E1591" s="506"/>
    </row>
    <row r="1592" spans="1:5">
      <c r="A1592" s="506"/>
      <c r="B1592" s="507"/>
      <c r="C1592" s="506"/>
      <c r="D1592" s="508"/>
      <c r="E1592" s="506"/>
    </row>
    <row r="1593" spans="1:5">
      <c r="A1593" s="506"/>
      <c r="B1593" s="507"/>
      <c r="C1593" s="506"/>
      <c r="D1593" s="508"/>
      <c r="E1593" s="506"/>
    </row>
    <row r="1594" spans="1:5">
      <c r="A1594" s="506"/>
      <c r="B1594" s="507"/>
      <c r="C1594" s="506"/>
      <c r="D1594" s="508"/>
      <c r="E1594" s="506"/>
    </row>
    <row r="1595" spans="1:5">
      <c r="A1595" s="506"/>
      <c r="B1595" s="507"/>
      <c r="C1595" s="506"/>
      <c r="D1595" s="508"/>
      <c r="E1595" s="506"/>
    </row>
    <row r="1596" spans="1:5">
      <c r="A1596" s="506"/>
      <c r="B1596" s="507"/>
      <c r="C1596" s="506"/>
      <c r="D1596" s="508"/>
      <c r="E1596" s="506"/>
    </row>
    <row r="1597" spans="1:5">
      <c r="A1597" s="506"/>
      <c r="B1597" s="507"/>
      <c r="C1597" s="506"/>
      <c r="D1597" s="508"/>
      <c r="E1597" s="506"/>
    </row>
    <row r="1598" spans="1:5">
      <c r="A1598" s="506"/>
      <c r="B1598" s="507"/>
      <c r="C1598" s="506"/>
      <c r="D1598" s="508"/>
      <c r="E1598" s="506"/>
    </row>
    <row r="1599" spans="1:5">
      <c r="A1599" s="506"/>
      <c r="B1599" s="507"/>
      <c r="C1599" s="506"/>
      <c r="D1599" s="508"/>
      <c r="E1599" s="506"/>
    </row>
    <row r="1600" spans="1:5">
      <c r="A1600" s="506"/>
      <c r="B1600" s="507"/>
      <c r="C1600" s="506"/>
      <c r="D1600" s="508"/>
      <c r="E1600" s="506"/>
    </row>
    <row r="1601" spans="1:5">
      <c r="A1601" s="506"/>
      <c r="B1601" s="507"/>
      <c r="C1601" s="506"/>
      <c r="D1601" s="508"/>
      <c r="E1601" s="506"/>
    </row>
    <row r="1602" spans="1:5">
      <c r="A1602" s="506"/>
      <c r="B1602" s="507"/>
      <c r="C1602" s="506"/>
      <c r="D1602" s="508"/>
      <c r="E1602" s="506"/>
    </row>
    <row r="1603" spans="1:5">
      <c r="A1603" s="506"/>
      <c r="B1603" s="507"/>
      <c r="C1603" s="506"/>
      <c r="D1603" s="508"/>
      <c r="E1603" s="506"/>
    </row>
    <row r="1604" spans="1:5">
      <c r="A1604" s="506"/>
      <c r="B1604" s="507"/>
      <c r="C1604" s="506"/>
      <c r="D1604" s="508"/>
      <c r="E1604" s="506"/>
    </row>
    <row r="1605" spans="1:5">
      <c r="A1605" s="506"/>
      <c r="B1605" s="507"/>
      <c r="C1605" s="506"/>
      <c r="D1605" s="508"/>
      <c r="E1605" s="506"/>
    </row>
    <row r="1606" spans="1:5">
      <c r="A1606" s="506"/>
      <c r="B1606" s="507"/>
      <c r="C1606" s="506"/>
      <c r="D1606" s="508"/>
      <c r="E1606" s="506"/>
    </row>
    <row r="1607" spans="1:5">
      <c r="A1607" s="506"/>
      <c r="B1607" s="507"/>
      <c r="C1607" s="506"/>
      <c r="D1607" s="508"/>
      <c r="E1607" s="506"/>
    </row>
    <row r="1608" spans="1:5">
      <c r="A1608" s="506"/>
      <c r="B1608" s="507"/>
      <c r="C1608" s="506"/>
      <c r="D1608" s="508"/>
      <c r="E1608" s="506"/>
    </row>
    <row r="1609" spans="1:5">
      <c r="A1609" s="506"/>
      <c r="B1609" s="507"/>
      <c r="C1609" s="506"/>
      <c r="D1609" s="508"/>
      <c r="E1609" s="506"/>
    </row>
    <row r="1610" spans="1:5">
      <c r="A1610" s="506"/>
      <c r="B1610" s="507"/>
      <c r="C1610" s="506"/>
      <c r="D1610" s="508"/>
      <c r="E1610" s="506"/>
    </row>
    <row r="1611" spans="1:5">
      <c r="A1611" s="506"/>
      <c r="B1611" s="507"/>
      <c r="C1611" s="506"/>
      <c r="D1611" s="508"/>
      <c r="E1611" s="506"/>
    </row>
    <row r="1612" spans="1:5">
      <c r="A1612" s="506"/>
      <c r="B1612" s="507"/>
      <c r="C1612" s="506"/>
      <c r="D1612" s="508"/>
      <c r="E1612" s="506"/>
    </row>
    <row r="1613" spans="1:5">
      <c r="A1613" s="506"/>
      <c r="B1613" s="507"/>
      <c r="C1613" s="506"/>
      <c r="D1613" s="508"/>
      <c r="E1613" s="506"/>
    </row>
    <row r="1614" spans="1:5">
      <c r="A1614" s="506"/>
      <c r="B1614" s="507"/>
      <c r="C1614" s="506"/>
      <c r="D1614" s="508"/>
      <c r="E1614" s="506"/>
    </row>
    <row r="1615" spans="1:5">
      <c r="A1615" s="506"/>
      <c r="B1615" s="507"/>
      <c r="C1615" s="506"/>
      <c r="D1615" s="508"/>
      <c r="E1615" s="506"/>
    </row>
    <row r="1616" spans="1:5">
      <c r="A1616" s="506"/>
      <c r="B1616" s="507"/>
      <c r="C1616" s="506"/>
      <c r="D1616" s="508"/>
      <c r="E1616" s="506"/>
    </row>
    <row r="1617" spans="1:5">
      <c r="A1617" s="506"/>
      <c r="B1617" s="507"/>
      <c r="C1617" s="506"/>
      <c r="D1617" s="508"/>
      <c r="E1617" s="506"/>
    </row>
    <row r="1618" spans="1:5">
      <c r="A1618" s="506"/>
      <c r="B1618" s="507"/>
      <c r="C1618" s="506"/>
      <c r="D1618" s="508"/>
      <c r="E1618" s="506"/>
    </row>
    <row r="1619" spans="1:5">
      <c r="A1619" s="506"/>
      <c r="B1619" s="507"/>
      <c r="C1619" s="506"/>
      <c r="D1619" s="508"/>
      <c r="E1619" s="506"/>
    </row>
    <row r="1620" spans="1:5">
      <c r="A1620" s="506"/>
      <c r="B1620" s="507"/>
      <c r="C1620" s="506"/>
      <c r="D1620" s="508"/>
      <c r="E1620" s="506"/>
    </row>
    <row r="1621" spans="1:5">
      <c r="A1621" s="506"/>
      <c r="B1621" s="507"/>
      <c r="C1621" s="506"/>
      <c r="D1621" s="508"/>
      <c r="E1621" s="506"/>
    </row>
    <row r="1622" spans="1:5">
      <c r="A1622" s="506"/>
      <c r="B1622" s="507"/>
      <c r="C1622" s="506"/>
      <c r="D1622" s="508"/>
      <c r="E1622" s="506"/>
    </row>
    <row r="1623" spans="1:5">
      <c r="A1623" s="506"/>
      <c r="B1623" s="507"/>
      <c r="C1623" s="506"/>
      <c r="D1623" s="508"/>
      <c r="E1623" s="506"/>
    </row>
    <row r="1624" spans="1:5">
      <c r="A1624" s="506"/>
      <c r="B1624" s="507"/>
      <c r="C1624" s="506"/>
      <c r="D1624" s="508"/>
      <c r="E1624" s="506"/>
    </row>
    <row r="1625" spans="1:5">
      <c r="A1625" s="506"/>
      <c r="B1625" s="507"/>
      <c r="C1625" s="506"/>
      <c r="D1625" s="508"/>
      <c r="E1625" s="506"/>
    </row>
    <row r="1626" spans="1:5">
      <c r="A1626" s="506"/>
      <c r="B1626" s="507"/>
      <c r="C1626" s="506"/>
      <c r="D1626" s="508"/>
      <c r="E1626" s="506"/>
    </row>
    <row r="1627" spans="1:5">
      <c r="A1627" s="506"/>
      <c r="B1627" s="507"/>
      <c r="C1627" s="506"/>
      <c r="D1627" s="508"/>
      <c r="E1627" s="506"/>
    </row>
    <row r="1628" spans="1:5">
      <c r="A1628" s="506"/>
      <c r="B1628" s="507"/>
      <c r="C1628" s="506"/>
      <c r="D1628" s="508"/>
      <c r="E1628" s="506"/>
    </row>
    <row r="1629" spans="1:5">
      <c r="A1629" s="506"/>
      <c r="B1629" s="507"/>
      <c r="C1629" s="506"/>
      <c r="D1629" s="508"/>
      <c r="E1629" s="506"/>
    </row>
    <row r="1630" spans="1:5">
      <c r="A1630" s="506"/>
      <c r="B1630" s="507"/>
      <c r="C1630" s="506"/>
      <c r="D1630" s="508"/>
      <c r="E1630" s="506"/>
    </row>
    <row r="1631" spans="1:5">
      <c r="A1631" s="506"/>
      <c r="B1631" s="507"/>
      <c r="C1631" s="506"/>
      <c r="D1631" s="508"/>
      <c r="E1631" s="506"/>
    </row>
    <row r="1632" spans="1:5">
      <c r="A1632" s="506"/>
      <c r="B1632" s="507"/>
      <c r="C1632" s="506"/>
      <c r="D1632" s="508"/>
      <c r="E1632" s="506"/>
    </row>
    <row r="1633" spans="1:5">
      <c r="A1633" s="506"/>
      <c r="B1633" s="507"/>
      <c r="C1633" s="506"/>
      <c r="D1633" s="508"/>
      <c r="E1633" s="506"/>
    </row>
    <row r="1634" spans="1:5">
      <c r="A1634" s="506"/>
      <c r="B1634" s="507"/>
      <c r="C1634" s="506"/>
      <c r="D1634" s="508"/>
      <c r="E1634" s="506"/>
    </row>
    <row r="1635" spans="1:5">
      <c r="A1635" s="506"/>
      <c r="B1635" s="507"/>
      <c r="C1635" s="506"/>
      <c r="D1635" s="508"/>
      <c r="E1635" s="506"/>
    </row>
    <row r="1636" spans="1:5">
      <c r="A1636" s="506"/>
      <c r="B1636" s="507"/>
      <c r="C1636" s="506"/>
      <c r="D1636" s="508"/>
      <c r="E1636" s="506"/>
    </row>
    <row r="1637" spans="1:5">
      <c r="A1637" s="506"/>
      <c r="B1637" s="507"/>
      <c r="C1637" s="506"/>
      <c r="D1637" s="508"/>
      <c r="E1637" s="506"/>
    </row>
    <row r="1638" spans="1:5">
      <c r="A1638" s="506"/>
      <c r="B1638" s="507"/>
      <c r="C1638" s="506"/>
      <c r="D1638" s="508"/>
      <c r="E1638" s="506"/>
    </row>
    <row r="1639" spans="1:5">
      <c r="A1639" s="506"/>
      <c r="B1639" s="507"/>
      <c r="C1639" s="506"/>
      <c r="D1639" s="508"/>
      <c r="E1639" s="506"/>
    </row>
    <row r="1640" spans="1:5">
      <c r="A1640" s="506"/>
      <c r="B1640" s="507"/>
      <c r="C1640" s="506"/>
      <c r="D1640" s="508"/>
      <c r="E1640" s="506"/>
    </row>
    <row r="1641" spans="1:5">
      <c r="A1641" s="506"/>
      <c r="B1641" s="507"/>
      <c r="C1641" s="506"/>
      <c r="D1641" s="508"/>
      <c r="E1641" s="506"/>
    </row>
    <row r="1642" spans="1:5">
      <c r="A1642" s="506"/>
      <c r="B1642" s="507"/>
      <c r="C1642" s="506"/>
      <c r="D1642" s="508"/>
      <c r="E1642" s="506"/>
    </row>
    <row r="1643" spans="1:5">
      <c r="A1643" s="506"/>
      <c r="B1643" s="507"/>
      <c r="C1643" s="506"/>
      <c r="D1643" s="508"/>
      <c r="E1643" s="506"/>
    </row>
    <row r="1644" spans="1:5">
      <c r="A1644" s="506"/>
      <c r="B1644" s="507"/>
      <c r="C1644" s="506"/>
      <c r="D1644" s="508"/>
      <c r="E1644" s="506"/>
    </row>
    <row r="1645" spans="1:5">
      <c r="A1645" s="506"/>
      <c r="B1645" s="507"/>
      <c r="C1645" s="506"/>
      <c r="D1645" s="508"/>
      <c r="E1645" s="506"/>
    </row>
    <row r="1646" spans="1:5">
      <c r="A1646" s="506"/>
      <c r="B1646" s="507"/>
      <c r="C1646" s="506"/>
      <c r="D1646" s="508"/>
      <c r="E1646" s="506"/>
    </row>
    <row r="1647" spans="1:5">
      <c r="A1647" s="506"/>
      <c r="B1647" s="507"/>
      <c r="C1647" s="506"/>
      <c r="D1647" s="508"/>
      <c r="E1647" s="506"/>
    </row>
    <row r="1648" spans="1:5">
      <c r="A1648" s="506"/>
      <c r="B1648" s="507"/>
      <c r="C1648" s="506"/>
      <c r="D1648" s="508"/>
      <c r="E1648" s="506"/>
    </row>
    <row r="1649" spans="1:5">
      <c r="A1649" s="506"/>
      <c r="B1649" s="507"/>
      <c r="C1649" s="506"/>
      <c r="D1649" s="508"/>
      <c r="E1649" s="506"/>
    </row>
    <row r="1650" spans="1:5">
      <c r="A1650" s="506"/>
      <c r="B1650" s="507"/>
      <c r="C1650" s="506"/>
      <c r="D1650" s="508"/>
      <c r="E1650" s="506"/>
    </row>
    <row r="1651" spans="1:5">
      <c r="A1651" s="506"/>
      <c r="B1651" s="507"/>
      <c r="C1651" s="506"/>
      <c r="D1651" s="508"/>
      <c r="E1651" s="506"/>
    </row>
    <row r="1652" spans="1:5">
      <c r="A1652" s="506"/>
      <c r="B1652" s="507"/>
      <c r="C1652" s="506"/>
      <c r="D1652" s="508"/>
      <c r="E1652" s="506"/>
    </row>
    <row r="1653" spans="1:5">
      <c r="A1653" s="506"/>
      <c r="B1653" s="507"/>
      <c r="C1653" s="506"/>
      <c r="D1653" s="508"/>
      <c r="E1653" s="506"/>
    </row>
    <row r="1654" spans="1:5">
      <c r="A1654" s="506"/>
      <c r="B1654" s="507"/>
      <c r="C1654" s="506"/>
      <c r="D1654" s="508"/>
      <c r="E1654" s="506"/>
    </row>
    <row r="1655" spans="1:5">
      <c r="A1655" s="506"/>
      <c r="B1655" s="507"/>
      <c r="C1655" s="506"/>
      <c r="D1655" s="508"/>
      <c r="E1655" s="506"/>
    </row>
    <row r="1656" spans="1:5">
      <c r="A1656" s="506"/>
      <c r="B1656" s="507"/>
      <c r="C1656" s="506"/>
      <c r="D1656" s="508"/>
      <c r="E1656" s="506"/>
    </row>
    <row r="1657" spans="1:5">
      <c r="A1657" s="506"/>
      <c r="B1657" s="507"/>
      <c r="C1657" s="506"/>
      <c r="D1657" s="508"/>
      <c r="E1657" s="506"/>
    </row>
    <row r="1658" spans="1:5">
      <c r="A1658" s="506"/>
      <c r="B1658" s="507"/>
      <c r="C1658" s="506"/>
      <c r="D1658" s="508"/>
      <c r="E1658" s="506"/>
    </row>
    <row r="1659" spans="1:5">
      <c r="A1659" s="506"/>
      <c r="B1659" s="507"/>
      <c r="C1659" s="506"/>
      <c r="D1659" s="508"/>
      <c r="E1659" s="506"/>
    </row>
    <row r="1660" spans="1:5">
      <c r="A1660" s="506"/>
      <c r="B1660" s="507"/>
      <c r="C1660" s="506"/>
      <c r="D1660" s="508"/>
      <c r="E1660" s="506"/>
    </row>
    <row r="1661" spans="1:5">
      <c r="A1661" s="506"/>
      <c r="B1661" s="507"/>
      <c r="C1661" s="506"/>
      <c r="D1661" s="508"/>
      <c r="E1661" s="506"/>
    </row>
    <row r="1662" spans="1:5">
      <c r="A1662" s="506"/>
      <c r="B1662" s="507"/>
      <c r="C1662" s="506"/>
      <c r="D1662" s="508"/>
      <c r="E1662" s="506"/>
    </row>
    <row r="1663" spans="1:5">
      <c r="A1663" s="506"/>
      <c r="B1663" s="507"/>
      <c r="C1663" s="506"/>
      <c r="D1663" s="508"/>
      <c r="E1663" s="506"/>
    </row>
    <row r="1664" spans="1:5">
      <c r="A1664" s="506"/>
      <c r="B1664" s="507"/>
      <c r="C1664" s="506"/>
      <c r="D1664" s="508"/>
      <c r="E1664" s="506"/>
    </row>
    <row r="1665" spans="1:5">
      <c r="A1665" s="506"/>
      <c r="B1665" s="507"/>
      <c r="C1665" s="506"/>
      <c r="D1665" s="508"/>
      <c r="E1665" s="506"/>
    </row>
    <row r="1666" spans="1:5">
      <c r="A1666" s="506"/>
      <c r="B1666" s="507"/>
      <c r="C1666" s="506"/>
      <c r="D1666" s="508"/>
      <c r="E1666" s="506"/>
    </row>
    <row r="1667" spans="1:5">
      <c r="A1667" s="506"/>
      <c r="B1667" s="507"/>
      <c r="C1667" s="506"/>
      <c r="D1667" s="508"/>
      <c r="E1667" s="506"/>
    </row>
    <row r="1668" spans="1:5">
      <c r="A1668" s="506"/>
      <c r="B1668" s="507"/>
      <c r="C1668" s="506"/>
      <c r="D1668" s="508"/>
      <c r="E1668" s="506"/>
    </row>
    <row r="1669" spans="1:5">
      <c r="A1669" s="506"/>
      <c r="B1669" s="507"/>
      <c r="C1669" s="506"/>
      <c r="D1669" s="508"/>
      <c r="E1669" s="506"/>
    </row>
    <row r="1670" spans="1:5">
      <c r="A1670" s="506"/>
      <c r="B1670" s="507"/>
      <c r="C1670" s="506"/>
      <c r="D1670" s="508"/>
      <c r="E1670" s="506"/>
    </row>
    <row r="1671" spans="1:5">
      <c r="A1671" s="506"/>
      <c r="B1671" s="507"/>
      <c r="C1671" s="506"/>
      <c r="D1671" s="508"/>
      <c r="E1671" s="506"/>
    </row>
    <row r="1672" spans="1:5">
      <c r="A1672" s="506"/>
      <c r="B1672" s="507"/>
      <c r="C1672" s="506"/>
      <c r="D1672" s="508"/>
      <c r="E1672" s="506"/>
    </row>
    <row r="1673" spans="1:5">
      <c r="A1673" s="506"/>
      <c r="B1673" s="507"/>
      <c r="C1673" s="506"/>
      <c r="D1673" s="508"/>
      <c r="E1673" s="506"/>
    </row>
    <row r="1674" spans="1:5">
      <c r="A1674" s="506"/>
      <c r="B1674" s="507"/>
      <c r="C1674" s="506"/>
      <c r="D1674" s="508"/>
      <c r="E1674" s="506"/>
    </row>
    <row r="1675" spans="1:5">
      <c r="A1675" s="506"/>
      <c r="B1675" s="507"/>
      <c r="C1675" s="506"/>
      <c r="D1675" s="508"/>
      <c r="E1675" s="506"/>
    </row>
    <row r="1676" spans="1:5">
      <c r="A1676" s="506"/>
      <c r="B1676" s="507"/>
      <c r="C1676" s="506"/>
      <c r="D1676" s="508"/>
      <c r="E1676" s="506"/>
    </row>
    <row r="1677" spans="1:5">
      <c r="A1677" s="506"/>
      <c r="B1677" s="507"/>
      <c r="C1677" s="506"/>
      <c r="D1677" s="508"/>
      <c r="E1677" s="506"/>
    </row>
    <row r="1678" spans="1:5">
      <c r="A1678" s="506"/>
      <c r="B1678" s="507"/>
      <c r="C1678" s="506"/>
      <c r="D1678" s="508"/>
      <c r="E1678" s="506"/>
    </row>
    <row r="1679" spans="1:5">
      <c r="A1679" s="506"/>
      <c r="B1679" s="507"/>
      <c r="C1679" s="506"/>
      <c r="D1679" s="508"/>
      <c r="E1679" s="506"/>
    </row>
    <row r="1680" spans="1:5">
      <c r="A1680" s="506"/>
      <c r="B1680" s="507"/>
      <c r="C1680" s="506"/>
      <c r="D1680" s="508"/>
      <c r="E1680" s="506"/>
    </row>
    <row r="1681" spans="1:5">
      <c r="A1681" s="506"/>
      <c r="B1681" s="507"/>
      <c r="C1681" s="506"/>
      <c r="D1681" s="508"/>
      <c r="E1681" s="506"/>
    </row>
    <row r="1682" spans="1:5">
      <c r="A1682" s="506"/>
      <c r="B1682" s="507"/>
      <c r="C1682" s="506"/>
      <c r="D1682" s="508"/>
      <c r="E1682" s="506"/>
    </row>
    <row r="1683" spans="1:5">
      <c r="A1683" s="506"/>
      <c r="B1683" s="507"/>
      <c r="C1683" s="506"/>
      <c r="D1683" s="508"/>
      <c r="E1683" s="506"/>
    </row>
    <row r="1684" spans="1:5">
      <c r="A1684" s="506"/>
      <c r="B1684" s="507"/>
      <c r="C1684" s="506"/>
      <c r="D1684" s="508"/>
      <c r="E1684" s="506"/>
    </row>
    <row r="1685" spans="1:5">
      <c r="A1685" s="506"/>
      <c r="B1685" s="507"/>
      <c r="C1685" s="506"/>
      <c r="D1685" s="508"/>
      <c r="E1685" s="506"/>
    </row>
    <row r="1686" spans="1:5">
      <c r="A1686" s="506"/>
      <c r="B1686" s="507"/>
      <c r="C1686" s="506"/>
      <c r="D1686" s="508"/>
      <c r="E1686" s="506"/>
    </row>
    <row r="1687" spans="1:5">
      <c r="A1687" s="506"/>
      <c r="B1687" s="507"/>
      <c r="C1687" s="506"/>
      <c r="D1687" s="508"/>
      <c r="E1687" s="506"/>
    </row>
    <row r="1688" spans="1:5">
      <c r="A1688" s="506"/>
      <c r="B1688" s="507"/>
      <c r="C1688" s="506"/>
      <c r="D1688" s="508"/>
      <c r="E1688" s="506"/>
    </row>
    <row r="1689" spans="1:5">
      <c r="A1689" s="506"/>
      <c r="B1689" s="507"/>
      <c r="C1689" s="506"/>
      <c r="D1689" s="508"/>
      <c r="E1689" s="506"/>
    </row>
    <row r="1690" spans="1:5">
      <c r="A1690" s="506"/>
      <c r="B1690" s="507"/>
      <c r="C1690" s="506"/>
      <c r="D1690" s="508"/>
      <c r="E1690" s="506"/>
    </row>
    <row r="1691" spans="1:5">
      <c r="A1691" s="506"/>
      <c r="B1691" s="507"/>
      <c r="C1691" s="506"/>
      <c r="D1691" s="508"/>
      <c r="E1691" s="506"/>
    </row>
    <row r="1692" spans="1:5">
      <c r="A1692" s="506"/>
      <c r="B1692" s="507"/>
      <c r="C1692" s="506"/>
      <c r="D1692" s="508"/>
      <c r="E1692" s="506"/>
    </row>
    <row r="1693" spans="1:5">
      <c r="A1693" s="506"/>
      <c r="B1693" s="507"/>
      <c r="C1693" s="506"/>
      <c r="D1693" s="508"/>
      <c r="E1693" s="506"/>
    </row>
    <row r="1694" spans="1:5">
      <c r="A1694" s="506"/>
      <c r="B1694" s="507"/>
      <c r="C1694" s="506"/>
      <c r="D1694" s="508"/>
      <c r="E1694" s="506"/>
    </row>
    <row r="1695" spans="1:5">
      <c r="A1695" s="506"/>
      <c r="B1695" s="507"/>
      <c r="C1695" s="506"/>
      <c r="D1695" s="508"/>
      <c r="E1695" s="506"/>
    </row>
    <row r="1696" spans="1:5">
      <c r="A1696" s="506"/>
      <c r="B1696" s="507"/>
      <c r="C1696" s="506"/>
      <c r="D1696" s="508"/>
      <c r="E1696" s="506"/>
    </row>
    <row r="1697" spans="1:5">
      <c r="A1697" s="506"/>
      <c r="B1697" s="507"/>
      <c r="C1697" s="506"/>
      <c r="D1697" s="508"/>
      <c r="E1697" s="506"/>
    </row>
    <row r="1698" spans="1:5">
      <c r="A1698" s="506"/>
      <c r="B1698" s="507"/>
      <c r="C1698" s="506"/>
      <c r="D1698" s="508"/>
      <c r="E1698" s="506"/>
    </row>
    <row r="1699" spans="1:5">
      <c r="A1699" s="506"/>
      <c r="B1699" s="507"/>
      <c r="C1699" s="506"/>
      <c r="D1699" s="508"/>
      <c r="E1699" s="506"/>
    </row>
    <row r="1700" spans="1:5">
      <c r="A1700" s="506"/>
      <c r="B1700" s="507"/>
      <c r="C1700" s="506"/>
      <c r="D1700" s="508"/>
      <c r="E1700" s="506"/>
    </row>
    <row r="1701" spans="1:5">
      <c r="A1701" s="506"/>
      <c r="B1701" s="507"/>
      <c r="C1701" s="506"/>
      <c r="D1701" s="508"/>
      <c r="E1701" s="506"/>
    </row>
    <row r="1702" spans="1:5">
      <c r="A1702" s="506"/>
      <c r="B1702" s="507"/>
      <c r="C1702" s="506"/>
      <c r="D1702" s="508"/>
      <c r="E1702" s="506"/>
    </row>
    <row r="1703" spans="1:5">
      <c r="A1703" s="506"/>
      <c r="B1703" s="507"/>
      <c r="C1703" s="506"/>
      <c r="D1703" s="508"/>
      <c r="E1703" s="506"/>
    </row>
    <row r="1704" spans="1:5">
      <c r="A1704" s="506"/>
      <c r="B1704" s="507"/>
      <c r="C1704" s="506"/>
      <c r="D1704" s="508"/>
      <c r="E1704" s="506"/>
    </row>
    <row r="1705" spans="1:5">
      <c r="A1705" s="506"/>
      <c r="B1705" s="507"/>
      <c r="C1705" s="506"/>
      <c r="D1705" s="508"/>
      <c r="E1705" s="506"/>
    </row>
    <row r="1706" spans="1:5">
      <c r="A1706" s="506"/>
      <c r="B1706" s="507"/>
      <c r="C1706" s="506"/>
      <c r="D1706" s="508"/>
      <c r="E1706" s="506"/>
    </row>
    <row r="1707" spans="1:5">
      <c r="A1707" s="506"/>
      <c r="B1707" s="507"/>
      <c r="C1707" s="506"/>
      <c r="D1707" s="508"/>
      <c r="E1707" s="506"/>
    </row>
    <row r="1708" spans="1:5">
      <c r="A1708" s="506"/>
      <c r="B1708" s="507"/>
      <c r="C1708" s="506"/>
      <c r="D1708" s="508"/>
      <c r="E1708" s="506"/>
    </row>
    <row r="1709" spans="1:5">
      <c r="A1709" s="506"/>
      <c r="B1709" s="507"/>
      <c r="C1709" s="506"/>
      <c r="D1709" s="508"/>
      <c r="E1709" s="506"/>
    </row>
    <row r="1710" spans="1:5">
      <c r="A1710" s="506"/>
      <c r="B1710" s="507"/>
      <c r="C1710" s="506"/>
      <c r="D1710" s="508"/>
      <c r="E1710" s="506"/>
    </row>
    <row r="1711" spans="1:5">
      <c r="A1711" s="506"/>
      <c r="B1711" s="507"/>
      <c r="C1711" s="506"/>
      <c r="D1711" s="508"/>
      <c r="E1711" s="506"/>
    </row>
    <row r="1712" spans="1:5">
      <c r="A1712" s="506"/>
      <c r="B1712" s="507"/>
      <c r="C1712" s="506"/>
      <c r="D1712" s="508"/>
      <c r="E1712" s="506"/>
    </row>
    <row r="1713" spans="1:5">
      <c r="A1713" s="506"/>
      <c r="B1713" s="507"/>
      <c r="C1713" s="506"/>
      <c r="D1713" s="508"/>
      <c r="E1713" s="506"/>
    </row>
    <row r="1714" spans="1:5">
      <c r="A1714" s="506"/>
      <c r="B1714" s="507"/>
      <c r="C1714" s="506"/>
      <c r="D1714" s="508"/>
      <c r="E1714" s="506"/>
    </row>
    <row r="1715" spans="1:5">
      <c r="A1715" s="506"/>
      <c r="B1715" s="507"/>
      <c r="C1715" s="506"/>
      <c r="D1715" s="508"/>
      <c r="E1715" s="506"/>
    </row>
    <row r="1716" spans="1:5">
      <c r="A1716" s="506"/>
      <c r="B1716" s="507"/>
      <c r="C1716" s="506"/>
      <c r="D1716" s="508"/>
      <c r="E1716" s="506"/>
    </row>
    <row r="1717" spans="1:5">
      <c r="A1717" s="506"/>
      <c r="B1717" s="507"/>
      <c r="C1717" s="506"/>
      <c r="D1717" s="508"/>
      <c r="E1717" s="506"/>
    </row>
    <row r="1718" spans="1:5">
      <c r="A1718" s="506"/>
      <c r="B1718" s="507"/>
      <c r="C1718" s="506"/>
      <c r="D1718" s="508"/>
      <c r="E1718" s="506"/>
    </row>
    <row r="1719" spans="1:5">
      <c r="A1719" s="506"/>
      <c r="B1719" s="507"/>
      <c r="C1719" s="506"/>
      <c r="D1719" s="508"/>
      <c r="E1719" s="506"/>
    </row>
    <row r="1720" spans="1:5">
      <c r="A1720" s="506"/>
      <c r="B1720" s="507"/>
      <c r="C1720" s="506"/>
      <c r="D1720" s="508"/>
      <c r="E1720" s="506"/>
    </row>
    <row r="1721" spans="1:5">
      <c r="A1721" s="506"/>
      <c r="B1721" s="507"/>
      <c r="C1721" s="506"/>
      <c r="D1721" s="508"/>
      <c r="E1721" s="506"/>
    </row>
    <row r="1722" spans="1:5">
      <c r="A1722" s="506"/>
      <c r="B1722" s="507"/>
      <c r="C1722" s="506"/>
      <c r="D1722" s="508"/>
      <c r="E1722" s="506"/>
    </row>
    <row r="1723" spans="1:5">
      <c r="A1723" s="506"/>
      <c r="B1723" s="507"/>
      <c r="C1723" s="506"/>
      <c r="D1723" s="508"/>
      <c r="E1723" s="506"/>
    </row>
    <row r="1724" spans="1:5">
      <c r="A1724" s="506"/>
      <c r="B1724" s="507"/>
      <c r="C1724" s="506"/>
      <c r="D1724" s="508"/>
      <c r="E1724" s="506"/>
    </row>
    <row r="1725" spans="1:5">
      <c r="A1725" s="506"/>
      <c r="B1725" s="507"/>
      <c r="C1725" s="506"/>
      <c r="D1725" s="508"/>
      <c r="E1725" s="506"/>
    </row>
    <row r="1726" spans="1:5">
      <c r="A1726" s="506"/>
      <c r="B1726" s="507"/>
      <c r="C1726" s="506"/>
      <c r="D1726" s="508"/>
      <c r="E1726" s="506"/>
    </row>
    <row r="1727" spans="1:5">
      <c r="A1727" s="506"/>
      <c r="B1727" s="507"/>
      <c r="C1727" s="506"/>
      <c r="D1727" s="508"/>
      <c r="E1727" s="506"/>
    </row>
    <row r="1728" spans="1:5">
      <c r="A1728" s="506"/>
      <c r="B1728" s="507"/>
      <c r="C1728" s="506"/>
      <c r="D1728" s="508"/>
      <c r="E1728" s="506"/>
    </row>
    <row r="1729" spans="1:5">
      <c r="A1729" s="506"/>
      <c r="B1729" s="507"/>
      <c r="C1729" s="506"/>
      <c r="D1729" s="508"/>
      <c r="E1729" s="506"/>
    </row>
    <row r="1730" spans="1:5">
      <c r="A1730" s="506"/>
      <c r="B1730" s="507"/>
      <c r="C1730" s="506"/>
      <c r="D1730" s="508"/>
      <c r="E1730" s="506"/>
    </row>
    <row r="1731" spans="1:5">
      <c r="A1731" s="506"/>
      <c r="B1731" s="507"/>
      <c r="C1731" s="506"/>
      <c r="D1731" s="508"/>
      <c r="E1731" s="506"/>
    </row>
    <row r="1732" spans="1:5">
      <c r="A1732" s="506"/>
      <c r="B1732" s="507"/>
      <c r="C1732" s="506"/>
      <c r="D1732" s="508"/>
      <c r="E1732" s="506"/>
    </row>
    <row r="1733" spans="1:5">
      <c r="A1733" s="506"/>
      <c r="B1733" s="507"/>
      <c r="C1733" s="506"/>
      <c r="D1733" s="508"/>
      <c r="E1733" s="506"/>
    </row>
    <row r="1734" spans="1:5">
      <c r="A1734" s="506"/>
      <c r="B1734" s="507"/>
      <c r="C1734" s="506"/>
      <c r="D1734" s="508"/>
      <c r="E1734" s="506"/>
    </row>
    <row r="1735" spans="1:5">
      <c r="A1735" s="506"/>
      <c r="B1735" s="507"/>
      <c r="C1735" s="506"/>
      <c r="D1735" s="508"/>
      <c r="E1735" s="506"/>
    </row>
    <row r="1736" spans="1:5">
      <c r="A1736" s="506"/>
      <c r="B1736" s="507"/>
      <c r="C1736" s="506"/>
      <c r="D1736" s="508"/>
      <c r="E1736" s="506"/>
    </row>
    <row r="1737" spans="1:5">
      <c r="A1737" s="506"/>
      <c r="B1737" s="507"/>
      <c r="C1737" s="506"/>
      <c r="D1737" s="508"/>
      <c r="E1737" s="506"/>
    </row>
    <row r="1738" spans="1:5">
      <c r="A1738" s="506"/>
      <c r="B1738" s="507"/>
      <c r="C1738" s="506"/>
      <c r="D1738" s="508"/>
      <c r="E1738" s="506"/>
    </row>
    <row r="1739" spans="1:5">
      <c r="A1739" s="506"/>
      <c r="B1739" s="507"/>
      <c r="C1739" s="506"/>
      <c r="D1739" s="508"/>
      <c r="E1739" s="506"/>
    </row>
    <row r="1740" spans="1:5">
      <c r="A1740" s="506"/>
      <c r="B1740" s="507"/>
      <c r="C1740" s="506"/>
      <c r="D1740" s="508"/>
      <c r="E1740" s="506"/>
    </row>
    <row r="1741" spans="1:5">
      <c r="A1741" s="506"/>
      <c r="B1741" s="507"/>
      <c r="C1741" s="506"/>
      <c r="D1741" s="508"/>
      <c r="E1741" s="506"/>
    </row>
    <row r="1742" spans="1:5">
      <c r="A1742" s="506"/>
      <c r="B1742" s="507"/>
      <c r="C1742" s="506"/>
      <c r="D1742" s="508"/>
      <c r="E1742" s="506"/>
    </row>
    <row r="1743" spans="1:5">
      <c r="A1743" s="506"/>
      <c r="B1743" s="507"/>
      <c r="C1743" s="506"/>
      <c r="D1743" s="508"/>
      <c r="E1743" s="506"/>
    </row>
    <row r="1744" spans="1:5">
      <c r="A1744" s="506"/>
      <c r="B1744" s="507"/>
      <c r="C1744" s="506"/>
      <c r="D1744" s="508"/>
      <c r="E1744" s="506"/>
    </row>
    <row r="1745" spans="1:5">
      <c r="A1745" s="506"/>
      <c r="B1745" s="507"/>
      <c r="C1745" s="506"/>
      <c r="D1745" s="508"/>
      <c r="E1745" s="506"/>
    </row>
    <row r="1746" spans="1:5">
      <c r="A1746" s="506"/>
      <c r="B1746" s="507"/>
      <c r="C1746" s="506"/>
      <c r="D1746" s="508"/>
      <c r="E1746" s="506"/>
    </row>
    <row r="1747" spans="1:5">
      <c r="A1747" s="506"/>
      <c r="B1747" s="507"/>
      <c r="C1747" s="506"/>
      <c r="D1747" s="508"/>
      <c r="E1747" s="506"/>
    </row>
    <row r="1748" spans="1:5">
      <c r="A1748" s="506"/>
      <c r="B1748" s="507"/>
      <c r="C1748" s="506"/>
      <c r="D1748" s="508"/>
      <c r="E1748" s="506"/>
    </row>
    <row r="1749" spans="1:5">
      <c r="A1749" s="506"/>
      <c r="B1749" s="507"/>
      <c r="C1749" s="506"/>
      <c r="D1749" s="508"/>
      <c r="E1749" s="506"/>
    </row>
    <row r="1750" spans="1:5">
      <c r="A1750" s="506"/>
      <c r="B1750" s="507"/>
      <c r="C1750" s="506"/>
      <c r="D1750" s="508"/>
      <c r="E1750" s="506"/>
    </row>
    <row r="1751" spans="1:5">
      <c r="A1751" s="506"/>
      <c r="B1751" s="507"/>
      <c r="C1751" s="506"/>
      <c r="D1751" s="508"/>
      <c r="E1751" s="506"/>
    </row>
    <row r="1752" spans="1:5">
      <c r="A1752" s="506"/>
      <c r="B1752" s="507"/>
      <c r="C1752" s="506"/>
      <c r="D1752" s="508"/>
      <c r="E1752" s="506"/>
    </row>
    <row r="1753" spans="1:5">
      <c r="A1753" s="506"/>
      <c r="B1753" s="507"/>
      <c r="C1753" s="506"/>
      <c r="D1753" s="508"/>
      <c r="E1753" s="506"/>
    </row>
    <row r="1754" spans="1:5">
      <c r="A1754" s="506"/>
      <c r="B1754" s="507"/>
      <c r="C1754" s="506"/>
      <c r="D1754" s="508"/>
      <c r="E1754" s="506"/>
    </row>
    <row r="1755" spans="1:5">
      <c r="A1755" s="506"/>
      <c r="B1755" s="507"/>
      <c r="C1755" s="506"/>
      <c r="D1755" s="508"/>
      <c r="E1755" s="506"/>
    </row>
    <row r="1756" spans="1:5">
      <c r="A1756" s="506"/>
      <c r="B1756" s="507"/>
      <c r="C1756" s="506"/>
      <c r="D1756" s="508"/>
      <c r="E1756" s="506"/>
    </row>
    <row r="1757" spans="1:5">
      <c r="A1757" s="506"/>
      <c r="B1757" s="507"/>
      <c r="C1757" s="506"/>
      <c r="D1757" s="508"/>
      <c r="E1757" s="506"/>
    </row>
    <row r="1758" spans="1:5">
      <c r="A1758" s="506"/>
      <c r="B1758" s="507"/>
      <c r="C1758" s="506"/>
      <c r="D1758" s="508"/>
      <c r="E1758" s="506"/>
    </row>
    <row r="1759" spans="1:5">
      <c r="A1759" s="506"/>
      <c r="B1759" s="507"/>
      <c r="C1759" s="506"/>
      <c r="D1759" s="508"/>
      <c r="E1759" s="506"/>
    </row>
    <row r="1760" spans="1:5">
      <c r="A1760" s="506"/>
      <c r="B1760" s="507"/>
      <c r="C1760" s="506"/>
      <c r="D1760" s="508"/>
      <c r="E1760" s="506"/>
    </row>
    <row r="1761" spans="1:5">
      <c r="A1761" s="506"/>
      <c r="B1761" s="507"/>
      <c r="C1761" s="506"/>
      <c r="D1761" s="508"/>
      <c r="E1761" s="506"/>
    </row>
    <row r="1762" spans="1:5">
      <c r="A1762" s="506"/>
      <c r="B1762" s="507"/>
      <c r="C1762" s="506"/>
      <c r="D1762" s="508"/>
      <c r="E1762" s="506"/>
    </row>
    <row r="1763" spans="1:5">
      <c r="A1763" s="506"/>
      <c r="B1763" s="507"/>
      <c r="C1763" s="506"/>
      <c r="D1763" s="508"/>
      <c r="E1763" s="506"/>
    </row>
    <row r="1764" spans="1:5">
      <c r="A1764" s="506"/>
      <c r="B1764" s="507"/>
      <c r="C1764" s="506"/>
      <c r="D1764" s="508"/>
      <c r="E1764" s="506"/>
    </row>
    <row r="1765" spans="1:5">
      <c r="A1765" s="506"/>
      <c r="B1765" s="507"/>
      <c r="C1765" s="506"/>
      <c r="D1765" s="508"/>
      <c r="E1765" s="506"/>
    </row>
    <row r="1766" spans="1:5">
      <c r="A1766" s="506"/>
      <c r="B1766" s="507"/>
      <c r="C1766" s="506"/>
      <c r="D1766" s="508"/>
      <c r="E1766" s="506"/>
    </row>
    <row r="1767" spans="1:5">
      <c r="A1767" s="506"/>
      <c r="B1767" s="507"/>
      <c r="C1767" s="506"/>
      <c r="D1767" s="508"/>
      <c r="E1767" s="506"/>
    </row>
    <row r="1768" spans="1:5">
      <c r="A1768" s="506"/>
      <c r="B1768" s="507"/>
      <c r="C1768" s="506"/>
      <c r="D1768" s="508"/>
      <c r="E1768" s="506"/>
    </row>
    <row r="1769" spans="1:5">
      <c r="A1769" s="506"/>
      <c r="B1769" s="507"/>
      <c r="C1769" s="506"/>
      <c r="D1769" s="508"/>
      <c r="E1769" s="506"/>
    </row>
    <row r="1770" spans="1:5">
      <c r="A1770" s="506"/>
      <c r="B1770" s="507"/>
      <c r="C1770" s="506"/>
      <c r="D1770" s="508"/>
      <c r="E1770" s="506"/>
    </row>
    <row r="1771" spans="1:5">
      <c r="A1771" s="506"/>
      <c r="B1771" s="507"/>
      <c r="C1771" s="506"/>
      <c r="D1771" s="508"/>
      <c r="E1771" s="506"/>
    </row>
    <row r="1772" spans="1:5">
      <c r="A1772" s="506"/>
      <c r="B1772" s="507"/>
      <c r="C1772" s="506"/>
      <c r="D1772" s="508"/>
      <c r="E1772" s="506"/>
    </row>
    <row r="1773" spans="1:5">
      <c r="A1773" s="506"/>
      <c r="B1773" s="507"/>
      <c r="C1773" s="506"/>
      <c r="D1773" s="508"/>
      <c r="E1773" s="506"/>
    </row>
    <row r="1774" spans="1:5">
      <c r="A1774" s="506"/>
      <c r="B1774" s="507"/>
      <c r="C1774" s="506"/>
      <c r="D1774" s="508"/>
      <c r="E1774" s="506"/>
    </row>
    <row r="1775" spans="1:5">
      <c r="A1775" s="506"/>
      <c r="B1775" s="507"/>
      <c r="C1775" s="506"/>
      <c r="D1775" s="508"/>
      <c r="E1775" s="506"/>
    </row>
    <row r="1776" spans="1:5">
      <c r="A1776" s="506"/>
      <c r="B1776" s="507"/>
      <c r="C1776" s="506"/>
      <c r="D1776" s="508"/>
      <c r="E1776" s="506"/>
    </row>
    <row r="1777" spans="1:5">
      <c r="A1777" s="506"/>
      <c r="B1777" s="507"/>
      <c r="C1777" s="506"/>
      <c r="D1777" s="508"/>
      <c r="E1777" s="506"/>
    </row>
    <row r="1778" spans="1:5">
      <c r="A1778" s="506"/>
      <c r="B1778" s="507"/>
      <c r="C1778" s="506"/>
      <c r="D1778" s="508"/>
      <c r="E1778" s="506"/>
    </row>
    <row r="1779" spans="1:5">
      <c r="A1779" s="506"/>
      <c r="B1779" s="507"/>
      <c r="C1779" s="506"/>
      <c r="D1779" s="508"/>
      <c r="E1779" s="506"/>
    </row>
    <row r="1780" spans="1:5">
      <c r="A1780" s="506"/>
      <c r="B1780" s="507"/>
      <c r="C1780" s="506"/>
      <c r="D1780" s="508"/>
      <c r="E1780" s="506"/>
    </row>
    <row r="1781" spans="1:5">
      <c r="A1781" s="506"/>
      <c r="B1781" s="507"/>
      <c r="C1781" s="506"/>
      <c r="D1781" s="508"/>
      <c r="E1781" s="506"/>
    </row>
    <row r="1782" spans="1:5">
      <c r="A1782" s="506"/>
      <c r="B1782" s="507"/>
      <c r="C1782" s="506"/>
      <c r="D1782" s="508"/>
      <c r="E1782" s="506"/>
    </row>
    <row r="1783" spans="1:5">
      <c r="A1783" s="506"/>
      <c r="B1783" s="507"/>
      <c r="C1783" s="506"/>
      <c r="D1783" s="508"/>
      <c r="E1783" s="506"/>
    </row>
    <row r="1784" spans="1:5">
      <c r="A1784" s="506"/>
      <c r="B1784" s="507"/>
      <c r="C1784" s="506"/>
      <c r="D1784" s="508"/>
      <c r="E1784" s="506"/>
    </row>
    <row r="1785" spans="1:5">
      <c r="A1785" s="506"/>
      <c r="B1785" s="507"/>
      <c r="C1785" s="506"/>
      <c r="D1785" s="508"/>
      <c r="E1785" s="506"/>
    </row>
    <row r="1786" spans="1:5">
      <c r="A1786" s="506"/>
      <c r="B1786" s="507"/>
      <c r="C1786" s="506"/>
      <c r="D1786" s="508"/>
      <c r="E1786" s="506"/>
    </row>
    <row r="1787" spans="1:5">
      <c r="A1787" s="506"/>
      <c r="B1787" s="507"/>
      <c r="C1787" s="506"/>
      <c r="D1787" s="508"/>
      <c r="E1787" s="506"/>
    </row>
    <row r="1788" spans="1:5">
      <c r="A1788" s="506"/>
      <c r="B1788" s="507"/>
      <c r="C1788" s="506"/>
      <c r="D1788" s="508"/>
      <c r="E1788" s="506"/>
    </row>
    <row r="1789" spans="1:5">
      <c r="A1789" s="506"/>
      <c r="B1789" s="507"/>
      <c r="C1789" s="506"/>
      <c r="D1789" s="508"/>
      <c r="E1789" s="506"/>
    </row>
    <row r="1790" spans="1:5">
      <c r="A1790" s="506"/>
      <c r="B1790" s="507"/>
      <c r="C1790" s="506"/>
      <c r="D1790" s="508"/>
      <c r="E1790" s="506"/>
    </row>
    <row r="1791" spans="1:5">
      <c r="A1791" s="506"/>
      <c r="B1791" s="507"/>
      <c r="C1791" s="506"/>
      <c r="D1791" s="508"/>
      <c r="E1791" s="506"/>
    </row>
    <row r="1792" spans="1:5">
      <c r="A1792" s="506"/>
      <c r="B1792" s="507"/>
      <c r="C1792" s="506"/>
      <c r="D1792" s="508"/>
      <c r="E1792" s="506"/>
    </row>
    <row r="1793" spans="1:5">
      <c r="A1793" s="506"/>
      <c r="B1793" s="507"/>
      <c r="C1793" s="506"/>
      <c r="D1793" s="508"/>
      <c r="E1793" s="506"/>
    </row>
    <row r="1794" spans="1:5">
      <c r="A1794" s="506"/>
      <c r="B1794" s="507"/>
      <c r="C1794" s="506"/>
      <c r="D1794" s="508"/>
      <c r="E1794" s="506"/>
    </row>
    <row r="1795" spans="1:5">
      <c r="A1795" s="506"/>
      <c r="B1795" s="507"/>
      <c r="C1795" s="506"/>
      <c r="D1795" s="508"/>
      <c r="E1795" s="506"/>
    </row>
    <row r="1796" spans="1:5">
      <c r="A1796" s="506"/>
      <c r="B1796" s="507"/>
      <c r="C1796" s="506"/>
      <c r="D1796" s="508"/>
      <c r="E1796" s="506"/>
    </row>
    <row r="1797" spans="1:5">
      <c r="A1797" s="506"/>
      <c r="B1797" s="507"/>
      <c r="C1797" s="506"/>
      <c r="D1797" s="508"/>
      <c r="E1797" s="506"/>
    </row>
    <row r="1798" spans="1:5">
      <c r="A1798" s="506"/>
      <c r="B1798" s="507"/>
      <c r="C1798" s="506"/>
      <c r="D1798" s="508"/>
      <c r="E1798" s="506"/>
    </row>
    <row r="1799" spans="1:5">
      <c r="A1799" s="506"/>
      <c r="B1799" s="507"/>
      <c r="C1799" s="506"/>
      <c r="D1799" s="508"/>
      <c r="E1799" s="506"/>
    </row>
    <row r="1800" spans="1:5">
      <c r="A1800" s="506"/>
      <c r="B1800" s="507"/>
      <c r="C1800" s="506"/>
      <c r="D1800" s="508"/>
      <c r="E1800" s="506"/>
    </row>
    <row r="1801" spans="1:5">
      <c r="A1801" s="506"/>
      <c r="B1801" s="507"/>
      <c r="C1801" s="506"/>
      <c r="D1801" s="508"/>
      <c r="E1801" s="506"/>
    </row>
    <row r="1802" spans="1:5">
      <c r="A1802" s="506"/>
      <c r="B1802" s="507"/>
      <c r="C1802" s="506"/>
      <c r="D1802" s="508"/>
      <c r="E1802" s="506"/>
    </row>
    <row r="1803" spans="1:5">
      <c r="A1803" s="506"/>
      <c r="B1803" s="507"/>
      <c r="C1803" s="506"/>
      <c r="D1803" s="508"/>
      <c r="E1803" s="506"/>
    </row>
    <row r="1804" spans="1:5">
      <c r="A1804" s="506"/>
      <c r="B1804" s="507"/>
      <c r="C1804" s="506"/>
      <c r="D1804" s="508"/>
      <c r="E1804" s="506"/>
    </row>
    <row r="1805" spans="1:5">
      <c r="A1805" s="506"/>
      <c r="B1805" s="507"/>
      <c r="C1805" s="506"/>
      <c r="D1805" s="508"/>
      <c r="E1805" s="506"/>
    </row>
    <row r="1806" spans="1:5">
      <c r="A1806" s="506"/>
      <c r="B1806" s="507"/>
      <c r="C1806" s="506"/>
      <c r="D1806" s="508"/>
      <c r="E1806" s="506"/>
    </row>
    <row r="1807" spans="1:5">
      <c r="A1807" s="506"/>
      <c r="B1807" s="507"/>
      <c r="C1807" s="506"/>
      <c r="D1807" s="508"/>
      <c r="E1807" s="506"/>
    </row>
    <row r="1808" spans="1:5">
      <c r="A1808" s="506"/>
      <c r="B1808" s="507"/>
      <c r="C1808" s="506"/>
      <c r="D1808" s="508"/>
      <c r="E1808" s="506"/>
    </row>
    <row r="1809" spans="1:5">
      <c r="A1809" s="506"/>
      <c r="B1809" s="507"/>
      <c r="C1809" s="506"/>
      <c r="D1809" s="508"/>
      <c r="E1809" s="506"/>
    </row>
    <row r="1810" spans="1:5">
      <c r="A1810" s="506"/>
      <c r="B1810" s="507"/>
      <c r="C1810" s="506"/>
      <c r="D1810" s="508"/>
      <c r="E1810" s="506"/>
    </row>
    <row r="1811" spans="1:5">
      <c r="A1811" s="506"/>
      <c r="B1811" s="507"/>
      <c r="C1811" s="506"/>
      <c r="D1811" s="508"/>
      <c r="E1811" s="506"/>
    </row>
    <row r="1812" spans="1:5">
      <c r="A1812" s="506"/>
      <c r="B1812" s="507"/>
      <c r="C1812" s="506"/>
      <c r="D1812" s="508"/>
      <c r="E1812" s="506"/>
    </row>
    <row r="1813" spans="1:5">
      <c r="A1813" s="506"/>
      <c r="B1813" s="507"/>
      <c r="C1813" s="506"/>
      <c r="D1813" s="508"/>
      <c r="E1813" s="506"/>
    </row>
    <row r="1814" spans="1:5">
      <c r="A1814" s="506"/>
      <c r="B1814" s="507"/>
      <c r="C1814" s="506"/>
      <c r="D1814" s="508"/>
      <c r="E1814" s="506"/>
    </row>
    <row r="1815" spans="1:5">
      <c r="A1815" s="506"/>
      <c r="B1815" s="507"/>
      <c r="C1815" s="506"/>
      <c r="D1815" s="508"/>
      <c r="E1815" s="506"/>
    </row>
    <row r="1816" spans="1:5">
      <c r="A1816" s="506"/>
      <c r="B1816" s="507"/>
      <c r="C1816" s="506"/>
      <c r="D1816" s="508"/>
      <c r="E1816" s="506"/>
    </row>
    <row r="1817" spans="1:5">
      <c r="A1817" s="506"/>
      <c r="B1817" s="507"/>
      <c r="C1817" s="506"/>
      <c r="D1817" s="508"/>
      <c r="E1817" s="506"/>
    </row>
    <row r="1818" spans="1:5">
      <c r="A1818" s="506"/>
      <c r="B1818" s="507"/>
      <c r="C1818" s="506"/>
      <c r="D1818" s="508"/>
      <c r="E1818" s="506"/>
    </row>
    <row r="1819" spans="1:5">
      <c r="A1819" s="506"/>
      <c r="B1819" s="507"/>
      <c r="C1819" s="506"/>
      <c r="D1819" s="508"/>
      <c r="E1819" s="506"/>
    </row>
    <row r="1820" spans="1:5">
      <c r="A1820" s="506"/>
      <c r="B1820" s="507"/>
      <c r="C1820" s="506"/>
      <c r="D1820" s="508"/>
      <c r="E1820" s="506"/>
    </row>
    <row r="1821" spans="1:5">
      <c r="A1821" s="506"/>
      <c r="B1821" s="507"/>
      <c r="C1821" s="506"/>
      <c r="D1821" s="508"/>
      <c r="E1821" s="506"/>
    </row>
    <row r="1822" spans="1:5">
      <c r="A1822" s="506"/>
      <c r="B1822" s="507"/>
      <c r="C1822" s="506"/>
      <c r="D1822" s="508"/>
      <c r="E1822" s="506"/>
    </row>
    <row r="1823" spans="1:5">
      <c r="A1823" s="506"/>
      <c r="B1823" s="507"/>
      <c r="C1823" s="506"/>
      <c r="D1823" s="508"/>
      <c r="E1823" s="506"/>
    </row>
    <row r="1824" spans="1:5">
      <c r="A1824" s="506"/>
      <c r="B1824" s="507"/>
      <c r="C1824" s="506"/>
      <c r="D1824" s="508"/>
      <c r="E1824" s="506"/>
    </row>
    <row r="1825" spans="1:5">
      <c r="A1825" s="506"/>
      <c r="B1825" s="507"/>
      <c r="C1825" s="506"/>
      <c r="D1825" s="508"/>
      <c r="E1825" s="506"/>
    </row>
    <row r="1826" spans="1:5">
      <c r="A1826" s="506"/>
      <c r="B1826" s="507"/>
      <c r="C1826" s="506"/>
      <c r="D1826" s="508"/>
      <c r="E1826" s="506"/>
    </row>
    <row r="1827" spans="1:5">
      <c r="A1827" s="506"/>
      <c r="B1827" s="507"/>
      <c r="C1827" s="506"/>
      <c r="D1827" s="508"/>
      <c r="E1827" s="506"/>
    </row>
    <row r="1828" spans="1:5">
      <c r="A1828" s="506"/>
      <c r="B1828" s="507"/>
      <c r="C1828" s="506"/>
      <c r="D1828" s="508"/>
      <c r="E1828" s="506"/>
    </row>
    <row r="1829" spans="1:5">
      <c r="A1829" s="506"/>
      <c r="B1829" s="507"/>
      <c r="C1829" s="506"/>
      <c r="D1829" s="508"/>
      <c r="E1829" s="506"/>
    </row>
    <row r="1830" spans="1:5">
      <c r="A1830" s="506"/>
      <c r="B1830" s="507"/>
      <c r="C1830" s="506"/>
      <c r="D1830" s="508"/>
      <c r="E1830" s="506"/>
    </row>
    <row r="1831" spans="1:5">
      <c r="A1831" s="506"/>
      <c r="B1831" s="507"/>
      <c r="C1831" s="506"/>
      <c r="D1831" s="508"/>
      <c r="E1831" s="506"/>
    </row>
    <row r="1832" spans="1:5">
      <c r="A1832" s="506"/>
      <c r="B1832" s="507"/>
      <c r="C1832" s="506"/>
      <c r="D1832" s="508"/>
      <c r="E1832" s="506"/>
    </row>
    <row r="1833" spans="1:5">
      <c r="A1833" s="506"/>
      <c r="B1833" s="507"/>
      <c r="C1833" s="506"/>
      <c r="D1833" s="508"/>
      <c r="E1833" s="506"/>
    </row>
    <row r="1834" spans="1:5">
      <c r="A1834" s="506"/>
      <c r="B1834" s="507"/>
      <c r="C1834" s="506"/>
      <c r="D1834" s="508"/>
      <c r="E1834" s="506"/>
    </row>
    <row r="1835" spans="1:5">
      <c r="A1835" s="506"/>
      <c r="B1835" s="507"/>
      <c r="C1835" s="506"/>
      <c r="D1835" s="508"/>
      <c r="E1835" s="506"/>
    </row>
    <row r="1836" spans="1:5">
      <c r="A1836" s="506"/>
      <c r="B1836" s="507"/>
      <c r="C1836" s="506"/>
      <c r="D1836" s="508"/>
      <c r="E1836" s="506"/>
    </row>
    <row r="1837" spans="1:5">
      <c r="A1837" s="506"/>
      <c r="B1837" s="507"/>
      <c r="C1837" s="506"/>
      <c r="D1837" s="508"/>
      <c r="E1837" s="506"/>
    </row>
    <row r="1838" spans="1:5">
      <c r="A1838" s="506"/>
      <c r="B1838" s="507"/>
      <c r="C1838" s="506"/>
      <c r="D1838" s="508"/>
      <c r="E1838" s="506"/>
    </row>
    <row r="1839" spans="1:5">
      <c r="A1839" s="506"/>
      <c r="B1839" s="507"/>
      <c r="C1839" s="506"/>
      <c r="D1839" s="508"/>
      <c r="E1839" s="506"/>
    </row>
    <row r="1840" spans="1:5">
      <c r="A1840" s="506"/>
      <c r="B1840" s="507"/>
      <c r="C1840" s="506"/>
      <c r="D1840" s="508"/>
      <c r="E1840" s="506"/>
    </row>
    <row r="1841" spans="1:5">
      <c r="A1841" s="506"/>
      <c r="B1841" s="507"/>
      <c r="C1841" s="506"/>
      <c r="D1841" s="508"/>
      <c r="E1841" s="506"/>
    </row>
    <row r="1842" spans="1:5">
      <c r="A1842" s="506"/>
      <c r="B1842" s="507"/>
      <c r="C1842" s="506"/>
      <c r="D1842" s="508"/>
      <c r="E1842" s="506"/>
    </row>
    <row r="1843" spans="1:5">
      <c r="A1843" s="506"/>
      <c r="B1843" s="507"/>
      <c r="C1843" s="506"/>
      <c r="D1843" s="508"/>
      <c r="E1843" s="506"/>
    </row>
    <row r="1844" spans="1:5">
      <c r="A1844" s="506"/>
      <c r="B1844" s="507"/>
      <c r="C1844" s="506"/>
      <c r="D1844" s="508"/>
      <c r="E1844" s="506"/>
    </row>
    <row r="1845" spans="1:5">
      <c r="A1845" s="506"/>
      <c r="B1845" s="507"/>
      <c r="C1845" s="506"/>
      <c r="D1845" s="508"/>
      <c r="E1845" s="506"/>
    </row>
    <row r="1846" spans="1:5">
      <c r="A1846" s="506"/>
      <c r="B1846" s="507"/>
      <c r="C1846" s="506"/>
      <c r="D1846" s="508"/>
      <c r="E1846" s="506"/>
    </row>
    <row r="1847" spans="1:5">
      <c r="A1847" s="506"/>
      <c r="B1847" s="507"/>
      <c r="C1847" s="506"/>
      <c r="D1847" s="508"/>
      <c r="E1847" s="506"/>
    </row>
    <row r="1848" spans="1:5">
      <c r="A1848" s="506"/>
      <c r="B1848" s="507"/>
      <c r="C1848" s="506"/>
      <c r="D1848" s="508"/>
      <c r="E1848" s="506"/>
    </row>
    <row r="1849" spans="1:5">
      <c r="A1849" s="506"/>
      <c r="B1849" s="507"/>
      <c r="C1849" s="506"/>
      <c r="D1849" s="508"/>
      <c r="E1849" s="506"/>
    </row>
    <row r="1850" spans="1:5">
      <c r="A1850" s="506"/>
      <c r="B1850" s="507"/>
      <c r="C1850" s="506"/>
      <c r="D1850" s="508"/>
      <c r="E1850" s="506"/>
    </row>
    <row r="1851" spans="1:5">
      <c r="A1851" s="506"/>
      <c r="B1851" s="507"/>
      <c r="C1851" s="506"/>
      <c r="D1851" s="508"/>
      <c r="E1851" s="506"/>
    </row>
    <row r="1852" spans="1:5">
      <c r="A1852" s="506"/>
      <c r="B1852" s="507"/>
      <c r="C1852" s="506"/>
      <c r="D1852" s="508"/>
      <c r="E1852" s="506"/>
    </row>
    <row r="1853" spans="1:5">
      <c r="A1853" s="506"/>
      <c r="B1853" s="507"/>
      <c r="C1853" s="506"/>
      <c r="D1853" s="508"/>
      <c r="E1853" s="506"/>
    </row>
    <row r="1854" spans="1:5">
      <c r="A1854" s="506"/>
      <c r="B1854" s="507"/>
      <c r="C1854" s="506"/>
      <c r="D1854" s="508"/>
      <c r="E1854" s="506"/>
    </row>
    <row r="1855" spans="1:5">
      <c r="A1855" s="506"/>
      <c r="B1855" s="507"/>
      <c r="C1855" s="506"/>
      <c r="D1855" s="508"/>
      <c r="E1855" s="506"/>
    </row>
    <row r="1856" spans="1:5">
      <c r="A1856" s="506"/>
      <c r="B1856" s="507"/>
      <c r="C1856" s="506"/>
      <c r="D1856" s="508"/>
      <c r="E1856" s="506"/>
    </row>
    <row r="1857" spans="1:5">
      <c r="A1857" s="506"/>
      <c r="B1857" s="507"/>
      <c r="C1857" s="506"/>
      <c r="D1857" s="508"/>
      <c r="E1857" s="506"/>
    </row>
    <row r="1858" spans="1:5">
      <c r="A1858" s="506"/>
      <c r="B1858" s="507"/>
      <c r="C1858" s="506"/>
      <c r="D1858" s="508"/>
      <c r="E1858" s="506"/>
    </row>
    <row r="1859" spans="1:5">
      <c r="A1859" s="506"/>
      <c r="B1859" s="507"/>
      <c r="C1859" s="506"/>
      <c r="D1859" s="508"/>
      <c r="E1859" s="506"/>
    </row>
    <row r="1860" spans="1:5">
      <c r="A1860" s="506"/>
      <c r="B1860" s="507"/>
      <c r="C1860" s="506"/>
      <c r="D1860" s="508"/>
      <c r="E1860" s="506"/>
    </row>
    <row r="1861" spans="1:5">
      <c r="A1861" s="506"/>
      <c r="B1861" s="507"/>
      <c r="C1861" s="506"/>
      <c r="D1861" s="508"/>
      <c r="E1861" s="506"/>
    </row>
    <row r="1862" spans="1:5">
      <c r="A1862" s="506"/>
      <c r="B1862" s="507"/>
      <c r="C1862" s="506"/>
      <c r="D1862" s="508"/>
      <c r="E1862" s="506"/>
    </row>
    <row r="1863" spans="1:5">
      <c r="A1863" s="506"/>
      <c r="B1863" s="507"/>
      <c r="C1863" s="506"/>
      <c r="D1863" s="508"/>
      <c r="E1863" s="506"/>
    </row>
    <row r="1864" spans="1:5">
      <c r="A1864" s="506"/>
      <c r="B1864" s="507"/>
      <c r="C1864" s="506"/>
      <c r="D1864" s="508"/>
      <c r="E1864" s="506"/>
    </row>
    <row r="1865" spans="1:5">
      <c r="A1865" s="506"/>
      <c r="B1865" s="507"/>
      <c r="C1865" s="506"/>
      <c r="D1865" s="508"/>
      <c r="E1865" s="506"/>
    </row>
    <row r="1866" spans="1:5">
      <c r="A1866" s="506"/>
      <c r="B1866" s="507"/>
      <c r="C1866" s="506"/>
      <c r="D1866" s="508"/>
      <c r="E1866" s="506"/>
    </row>
    <row r="1867" spans="1:5">
      <c r="A1867" s="506"/>
      <c r="B1867" s="507"/>
      <c r="C1867" s="506"/>
      <c r="D1867" s="508"/>
      <c r="E1867" s="506"/>
    </row>
    <row r="1868" spans="1:5">
      <c r="A1868" s="506"/>
      <c r="B1868" s="507"/>
      <c r="C1868" s="506"/>
      <c r="D1868" s="508"/>
      <c r="E1868" s="506"/>
    </row>
    <row r="1869" spans="1:5">
      <c r="A1869" s="506"/>
      <c r="B1869" s="507"/>
      <c r="C1869" s="506"/>
      <c r="D1869" s="508"/>
      <c r="E1869" s="506"/>
    </row>
    <row r="1870" spans="1:5">
      <c r="A1870" s="506"/>
      <c r="B1870" s="507"/>
      <c r="C1870" s="506"/>
      <c r="D1870" s="508"/>
      <c r="E1870" s="506"/>
    </row>
    <row r="1871" spans="1:5">
      <c r="A1871" s="506"/>
      <c r="B1871" s="507"/>
      <c r="C1871" s="506"/>
      <c r="D1871" s="508"/>
      <c r="E1871" s="506"/>
    </row>
    <row r="1872" spans="1:5">
      <c r="A1872" s="506"/>
      <c r="B1872" s="507"/>
      <c r="C1872" s="506"/>
      <c r="D1872" s="508"/>
      <c r="E1872" s="506"/>
    </row>
    <row r="1873" spans="1:5">
      <c r="A1873" s="506"/>
      <c r="B1873" s="507"/>
      <c r="C1873" s="506"/>
      <c r="D1873" s="508"/>
      <c r="E1873" s="506"/>
    </row>
    <row r="1874" spans="1:5">
      <c r="A1874" s="506"/>
      <c r="B1874" s="507"/>
      <c r="C1874" s="506"/>
      <c r="D1874" s="508"/>
      <c r="E1874" s="506"/>
    </row>
    <row r="1875" spans="1:5">
      <c r="A1875" s="506"/>
      <c r="B1875" s="507"/>
      <c r="C1875" s="506"/>
      <c r="D1875" s="508"/>
      <c r="E1875" s="506"/>
    </row>
    <row r="1876" spans="1:5">
      <c r="A1876" s="506"/>
      <c r="B1876" s="507"/>
      <c r="C1876" s="506"/>
      <c r="D1876" s="508"/>
      <c r="E1876" s="506"/>
    </row>
    <row r="1877" spans="1:5">
      <c r="A1877" s="506"/>
      <c r="B1877" s="507"/>
      <c r="C1877" s="506"/>
      <c r="D1877" s="508"/>
      <c r="E1877" s="506"/>
    </row>
    <row r="1878" spans="1:5">
      <c r="A1878" s="506"/>
      <c r="B1878" s="507"/>
      <c r="C1878" s="506"/>
      <c r="D1878" s="508"/>
      <c r="E1878" s="506"/>
    </row>
    <row r="1879" spans="1:5">
      <c r="A1879" s="506"/>
      <c r="B1879" s="507"/>
      <c r="C1879" s="506"/>
      <c r="D1879" s="508"/>
      <c r="E1879" s="506"/>
    </row>
    <row r="1880" spans="1:5">
      <c r="A1880" s="506"/>
      <c r="B1880" s="507"/>
      <c r="C1880" s="506"/>
      <c r="D1880" s="508"/>
      <c r="E1880" s="506"/>
    </row>
    <row r="1881" spans="1:5">
      <c r="A1881" s="506"/>
      <c r="B1881" s="507"/>
      <c r="C1881" s="506"/>
      <c r="D1881" s="508"/>
      <c r="E1881" s="506"/>
    </row>
    <row r="1882" spans="1:5">
      <c r="A1882" s="506"/>
      <c r="B1882" s="507"/>
      <c r="C1882" s="506"/>
      <c r="D1882" s="508"/>
      <c r="E1882" s="506"/>
    </row>
    <row r="1883" spans="1:5">
      <c r="A1883" s="506"/>
      <c r="B1883" s="507"/>
      <c r="C1883" s="506"/>
      <c r="D1883" s="508"/>
      <c r="E1883" s="506"/>
    </row>
    <row r="1884" spans="1:5">
      <c r="A1884" s="506"/>
      <c r="B1884" s="507"/>
      <c r="C1884" s="506"/>
      <c r="D1884" s="508"/>
      <c r="E1884" s="506"/>
    </row>
    <row r="1885" spans="1:5">
      <c r="A1885" s="506"/>
      <c r="B1885" s="507"/>
      <c r="C1885" s="506"/>
      <c r="D1885" s="508"/>
      <c r="E1885" s="506"/>
    </row>
    <row r="1886" spans="1:5">
      <c r="A1886" s="506"/>
      <c r="B1886" s="507"/>
      <c r="C1886" s="506"/>
      <c r="D1886" s="508"/>
      <c r="E1886" s="506"/>
    </row>
    <row r="1887" spans="1:5">
      <c r="A1887" s="506"/>
      <c r="B1887" s="507"/>
      <c r="C1887" s="506"/>
      <c r="D1887" s="508"/>
      <c r="E1887" s="506"/>
    </row>
    <row r="1888" spans="1:5">
      <c r="A1888" s="506"/>
      <c r="B1888" s="507"/>
      <c r="C1888" s="506"/>
      <c r="D1888" s="508"/>
      <c r="E1888" s="506"/>
    </row>
    <row r="1889" spans="1:5">
      <c r="A1889" s="506"/>
      <c r="B1889" s="507"/>
      <c r="C1889" s="506"/>
      <c r="D1889" s="508"/>
      <c r="E1889" s="506"/>
    </row>
    <row r="1890" spans="1:5">
      <c r="A1890" s="506"/>
      <c r="B1890" s="507"/>
      <c r="C1890" s="506"/>
      <c r="D1890" s="508"/>
      <c r="E1890" s="506"/>
    </row>
    <row r="1891" spans="1:5">
      <c r="A1891" s="506"/>
      <c r="B1891" s="507"/>
      <c r="C1891" s="506"/>
      <c r="D1891" s="508"/>
      <c r="E1891" s="506"/>
    </row>
    <row r="1892" spans="1:5">
      <c r="A1892" s="506"/>
      <c r="B1892" s="507"/>
      <c r="C1892" s="506"/>
      <c r="D1892" s="508"/>
      <c r="E1892" s="506"/>
    </row>
    <row r="1893" spans="1:5">
      <c r="A1893" s="506"/>
      <c r="B1893" s="507"/>
      <c r="C1893" s="506"/>
      <c r="D1893" s="508"/>
      <c r="E1893" s="506"/>
    </row>
    <row r="1894" spans="1:5">
      <c r="A1894" s="506"/>
      <c r="B1894" s="507"/>
      <c r="C1894" s="506"/>
      <c r="D1894" s="508"/>
      <c r="E1894" s="506"/>
    </row>
    <row r="1895" spans="1:5">
      <c r="A1895" s="506"/>
      <c r="B1895" s="507"/>
      <c r="C1895" s="506"/>
      <c r="D1895" s="508"/>
      <c r="E1895" s="506"/>
    </row>
    <row r="1896" spans="1:5">
      <c r="A1896" s="506"/>
      <c r="B1896" s="507"/>
      <c r="C1896" s="506"/>
      <c r="D1896" s="508"/>
      <c r="E1896" s="506"/>
    </row>
    <row r="1897" spans="1:5">
      <c r="A1897" s="506"/>
      <c r="B1897" s="507"/>
      <c r="C1897" s="506"/>
      <c r="D1897" s="508"/>
      <c r="E1897" s="506"/>
    </row>
    <row r="1898" spans="1:5">
      <c r="A1898" s="506"/>
      <c r="B1898" s="507"/>
      <c r="C1898" s="506"/>
      <c r="D1898" s="508"/>
      <c r="E1898" s="506"/>
    </row>
    <row r="1899" spans="1:5">
      <c r="A1899" s="506"/>
      <c r="B1899" s="507"/>
      <c r="C1899" s="506"/>
      <c r="D1899" s="508"/>
      <c r="E1899" s="506"/>
    </row>
    <row r="1900" spans="1:5">
      <c r="A1900" s="506"/>
      <c r="B1900" s="507"/>
      <c r="C1900" s="506"/>
      <c r="D1900" s="508"/>
      <c r="E1900" s="506"/>
    </row>
    <row r="1901" spans="1:5">
      <c r="A1901" s="506"/>
      <c r="B1901" s="507"/>
      <c r="C1901" s="506"/>
      <c r="D1901" s="508"/>
      <c r="E1901" s="506"/>
    </row>
    <row r="1902" spans="1:5">
      <c r="A1902" s="506"/>
      <c r="B1902" s="507"/>
      <c r="C1902" s="506"/>
      <c r="D1902" s="508"/>
      <c r="E1902" s="506"/>
    </row>
    <row r="1903" spans="1:5">
      <c r="A1903" s="506"/>
      <c r="B1903" s="507"/>
      <c r="C1903" s="506"/>
      <c r="D1903" s="508"/>
      <c r="E1903" s="506"/>
    </row>
    <row r="1904" spans="1:5">
      <c r="A1904" s="506"/>
      <c r="B1904" s="507"/>
      <c r="C1904" s="506"/>
      <c r="D1904" s="508"/>
      <c r="E1904" s="506"/>
    </row>
    <row r="1905" spans="1:5">
      <c r="A1905" s="506"/>
      <c r="B1905" s="507"/>
      <c r="C1905" s="506"/>
      <c r="D1905" s="508"/>
      <c r="E1905" s="506"/>
    </row>
    <row r="1906" spans="1:5">
      <c r="A1906" s="506"/>
      <c r="B1906" s="507"/>
      <c r="C1906" s="506"/>
      <c r="D1906" s="508"/>
      <c r="E1906" s="506"/>
    </row>
    <row r="1907" spans="1:5">
      <c r="A1907" s="506"/>
      <c r="B1907" s="507"/>
      <c r="C1907" s="506"/>
      <c r="D1907" s="508"/>
      <c r="E1907" s="506"/>
    </row>
    <row r="1908" spans="1:5">
      <c r="A1908" s="506"/>
      <c r="B1908" s="507"/>
      <c r="C1908" s="506"/>
      <c r="D1908" s="508"/>
      <c r="E1908" s="506"/>
    </row>
    <row r="1909" spans="1:5">
      <c r="A1909" s="506"/>
      <c r="B1909" s="507"/>
      <c r="C1909" s="506"/>
      <c r="D1909" s="508"/>
      <c r="E1909" s="506"/>
    </row>
    <row r="1910" spans="1:5">
      <c r="A1910" s="506"/>
      <c r="B1910" s="507"/>
      <c r="C1910" s="506"/>
      <c r="D1910" s="508"/>
      <c r="E1910" s="506"/>
    </row>
    <row r="1911" spans="1:5">
      <c r="A1911" s="506"/>
      <c r="B1911" s="507"/>
      <c r="C1911" s="506"/>
      <c r="D1911" s="508"/>
      <c r="E1911" s="506"/>
    </row>
    <row r="1912" spans="1:5">
      <c r="A1912" s="506"/>
      <c r="B1912" s="507"/>
      <c r="C1912" s="506"/>
      <c r="D1912" s="508"/>
      <c r="E1912" s="506"/>
    </row>
    <row r="1913" spans="1:5">
      <c r="A1913" s="506"/>
      <c r="B1913" s="507"/>
      <c r="C1913" s="506"/>
      <c r="D1913" s="508"/>
      <c r="E1913" s="506"/>
    </row>
    <row r="1914" spans="1:5">
      <c r="A1914" s="506"/>
      <c r="B1914" s="507"/>
      <c r="C1914" s="506"/>
      <c r="D1914" s="508"/>
      <c r="E1914" s="506"/>
    </row>
    <row r="1915" spans="1:5">
      <c r="A1915" s="506"/>
      <c r="B1915" s="507"/>
      <c r="C1915" s="506"/>
      <c r="D1915" s="508"/>
      <c r="E1915" s="506"/>
    </row>
    <row r="1916" spans="1:5">
      <c r="A1916" s="506"/>
      <c r="B1916" s="507"/>
      <c r="C1916" s="506"/>
      <c r="D1916" s="508"/>
      <c r="E1916" s="506"/>
    </row>
    <row r="1917" spans="1:5">
      <c r="A1917" s="506"/>
      <c r="B1917" s="507"/>
      <c r="C1917" s="506"/>
      <c r="D1917" s="508"/>
      <c r="E1917" s="506"/>
    </row>
    <row r="1918" spans="1:5">
      <c r="A1918" s="506"/>
      <c r="B1918" s="507"/>
      <c r="C1918" s="506"/>
      <c r="D1918" s="508"/>
      <c r="E1918" s="506"/>
    </row>
    <row r="1919" spans="1:5">
      <c r="A1919" s="506"/>
      <c r="B1919" s="507"/>
      <c r="C1919" s="506"/>
      <c r="D1919" s="508"/>
      <c r="E1919" s="506"/>
    </row>
    <row r="1920" spans="1:5">
      <c r="A1920" s="506"/>
      <c r="B1920" s="507"/>
      <c r="C1920" s="506"/>
      <c r="D1920" s="508"/>
      <c r="E1920" s="506"/>
    </row>
    <row r="1921" spans="1:5">
      <c r="A1921" s="506"/>
      <c r="B1921" s="507"/>
      <c r="C1921" s="506"/>
      <c r="D1921" s="508"/>
      <c r="E1921" s="506"/>
    </row>
    <row r="1922" spans="1:5">
      <c r="A1922" s="506"/>
      <c r="B1922" s="507"/>
      <c r="C1922" s="506"/>
      <c r="D1922" s="508"/>
      <c r="E1922" s="506"/>
    </row>
    <row r="1923" spans="1:5">
      <c r="A1923" s="506"/>
      <c r="B1923" s="507"/>
      <c r="C1923" s="506"/>
      <c r="D1923" s="508"/>
      <c r="E1923" s="506"/>
    </row>
    <row r="1924" spans="1:5">
      <c r="A1924" s="506"/>
      <c r="B1924" s="507"/>
      <c r="C1924" s="506"/>
      <c r="D1924" s="508"/>
      <c r="E1924" s="506"/>
    </row>
    <row r="1925" spans="1:5">
      <c r="A1925" s="506"/>
      <c r="B1925" s="507"/>
      <c r="C1925" s="506"/>
      <c r="D1925" s="508"/>
      <c r="E1925" s="506"/>
    </row>
    <row r="1926" spans="1:5">
      <c r="A1926" s="506"/>
      <c r="B1926" s="507"/>
      <c r="C1926" s="506"/>
      <c r="D1926" s="508"/>
      <c r="E1926" s="506"/>
    </row>
    <row r="1927" spans="1:5">
      <c r="A1927" s="506"/>
      <c r="B1927" s="507"/>
      <c r="C1927" s="506"/>
      <c r="D1927" s="508"/>
      <c r="E1927" s="506"/>
    </row>
    <row r="1928" spans="1:5">
      <c r="A1928" s="506"/>
      <c r="B1928" s="507"/>
      <c r="C1928" s="506"/>
      <c r="D1928" s="508"/>
      <c r="E1928" s="506"/>
    </row>
    <row r="1929" spans="1:5">
      <c r="A1929" s="506"/>
      <c r="B1929" s="507"/>
      <c r="C1929" s="506"/>
      <c r="D1929" s="508"/>
      <c r="E1929" s="506"/>
    </row>
    <row r="1930" spans="1:5">
      <c r="A1930" s="506"/>
      <c r="B1930" s="507"/>
      <c r="C1930" s="506"/>
      <c r="D1930" s="508"/>
      <c r="E1930" s="506"/>
    </row>
    <row r="1931" spans="1:5">
      <c r="A1931" s="506"/>
      <c r="B1931" s="507"/>
      <c r="C1931" s="506"/>
      <c r="D1931" s="508"/>
      <c r="E1931" s="506"/>
    </row>
    <row r="1932" spans="1:5">
      <c r="A1932" s="506"/>
      <c r="B1932" s="507"/>
      <c r="C1932" s="506"/>
      <c r="D1932" s="508"/>
      <c r="E1932" s="506"/>
    </row>
    <row r="1933" spans="1:5">
      <c r="A1933" s="506"/>
      <c r="B1933" s="507"/>
      <c r="C1933" s="506"/>
      <c r="D1933" s="508"/>
      <c r="E1933" s="506"/>
    </row>
    <row r="1934" spans="1:5">
      <c r="A1934" s="506"/>
      <c r="B1934" s="507"/>
      <c r="C1934" s="506"/>
      <c r="D1934" s="508"/>
      <c r="E1934" s="506"/>
    </row>
    <row r="1935" spans="1:5">
      <c r="A1935" s="506"/>
      <c r="B1935" s="507"/>
      <c r="C1935" s="506"/>
      <c r="D1935" s="508"/>
      <c r="E1935" s="506"/>
    </row>
    <row r="1936" spans="1:5">
      <c r="A1936" s="506"/>
      <c r="B1936" s="507"/>
      <c r="C1936" s="506"/>
      <c r="D1936" s="508"/>
      <c r="E1936" s="506"/>
    </row>
    <row r="1937" spans="1:5">
      <c r="A1937" s="506"/>
      <c r="B1937" s="507"/>
      <c r="C1937" s="506"/>
      <c r="D1937" s="508"/>
      <c r="E1937" s="506"/>
    </row>
    <row r="1938" spans="1:5">
      <c r="A1938" s="506"/>
      <c r="B1938" s="507"/>
      <c r="C1938" s="506"/>
      <c r="D1938" s="508"/>
      <c r="E1938" s="506"/>
    </row>
    <row r="1939" spans="1:5">
      <c r="A1939" s="506"/>
      <c r="B1939" s="507"/>
      <c r="C1939" s="506"/>
      <c r="D1939" s="508"/>
      <c r="E1939" s="506"/>
    </row>
    <row r="1940" spans="1:5">
      <c r="A1940" s="506"/>
      <c r="B1940" s="507"/>
      <c r="C1940" s="506"/>
      <c r="D1940" s="508"/>
      <c r="E1940" s="506"/>
    </row>
    <row r="1941" spans="1:5">
      <c r="A1941" s="506"/>
      <c r="B1941" s="507"/>
      <c r="C1941" s="506"/>
      <c r="D1941" s="508"/>
      <c r="E1941" s="506"/>
    </row>
    <row r="1942" spans="1:5">
      <c r="A1942" s="506"/>
      <c r="B1942" s="507"/>
      <c r="C1942" s="506"/>
      <c r="D1942" s="508"/>
      <c r="E1942" s="506"/>
    </row>
    <row r="1943" spans="1:5">
      <c r="A1943" s="506"/>
      <c r="B1943" s="507"/>
      <c r="C1943" s="506"/>
      <c r="D1943" s="508"/>
      <c r="E1943" s="506"/>
    </row>
    <row r="1944" spans="1:5">
      <c r="A1944" s="506"/>
      <c r="B1944" s="507"/>
      <c r="C1944" s="506"/>
      <c r="D1944" s="508"/>
      <c r="E1944" s="506"/>
    </row>
    <row r="1945" spans="1:5">
      <c r="A1945" s="506"/>
      <c r="B1945" s="507"/>
      <c r="C1945" s="506"/>
      <c r="D1945" s="508"/>
      <c r="E1945" s="506"/>
    </row>
    <row r="1946" spans="1:5">
      <c r="A1946" s="506"/>
      <c r="B1946" s="507"/>
      <c r="C1946" s="506"/>
      <c r="D1946" s="508"/>
      <c r="E1946" s="506"/>
    </row>
    <row r="1947" spans="1:5">
      <c r="A1947" s="506"/>
      <c r="B1947" s="507"/>
      <c r="C1947" s="506"/>
      <c r="D1947" s="508"/>
      <c r="E1947" s="506"/>
    </row>
    <row r="1948" spans="1:5">
      <c r="A1948" s="506"/>
      <c r="B1948" s="507"/>
      <c r="C1948" s="506"/>
      <c r="D1948" s="508"/>
      <c r="E1948" s="506"/>
    </row>
    <row r="1949" spans="1:5">
      <c r="A1949" s="506"/>
      <c r="B1949" s="507"/>
      <c r="C1949" s="506"/>
      <c r="D1949" s="508"/>
      <c r="E1949" s="506"/>
    </row>
    <row r="1950" spans="1:5">
      <c r="A1950" s="506"/>
      <c r="B1950" s="507"/>
      <c r="C1950" s="506"/>
      <c r="D1950" s="508"/>
      <c r="E1950" s="506"/>
    </row>
    <row r="1951" spans="1:5">
      <c r="A1951" s="506"/>
      <c r="B1951" s="507"/>
      <c r="C1951" s="506"/>
      <c r="D1951" s="508"/>
      <c r="E1951" s="506"/>
    </row>
    <row r="1952" spans="1:5">
      <c r="A1952" s="506"/>
      <c r="B1952" s="507"/>
      <c r="C1952" s="506"/>
      <c r="D1952" s="508"/>
      <c r="E1952" s="506"/>
    </row>
    <row r="1953" spans="1:5">
      <c r="A1953" s="506"/>
      <c r="B1953" s="507"/>
      <c r="C1953" s="506"/>
      <c r="D1953" s="508"/>
      <c r="E1953" s="506"/>
    </row>
    <row r="1954" spans="1:5">
      <c r="A1954" s="506"/>
      <c r="B1954" s="507"/>
      <c r="C1954" s="506"/>
      <c r="D1954" s="508"/>
      <c r="E1954" s="506"/>
    </row>
    <row r="1955" spans="1:5">
      <c r="A1955" s="506"/>
      <c r="B1955" s="507"/>
      <c r="C1955" s="506"/>
      <c r="D1955" s="508"/>
      <c r="E1955" s="506"/>
    </row>
    <row r="1956" spans="1:5">
      <c r="A1956" s="506"/>
      <c r="B1956" s="507"/>
      <c r="C1956" s="506"/>
      <c r="D1956" s="508"/>
      <c r="E1956" s="506"/>
    </row>
    <row r="1957" spans="1:5">
      <c r="A1957" s="506"/>
      <c r="B1957" s="507"/>
      <c r="C1957" s="506"/>
      <c r="D1957" s="508"/>
      <c r="E1957" s="506"/>
    </row>
    <row r="1958" spans="1:5">
      <c r="A1958" s="506"/>
      <c r="B1958" s="507"/>
      <c r="C1958" s="506"/>
      <c r="D1958" s="508"/>
      <c r="E1958" s="506"/>
    </row>
    <row r="1959" spans="1:5">
      <c r="A1959" s="506"/>
      <c r="B1959" s="507"/>
      <c r="C1959" s="506"/>
      <c r="D1959" s="508"/>
      <c r="E1959" s="506"/>
    </row>
    <row r="1960" spans="1:5">
      <c r="A1960" s="506"/>
      <c r="B1960" s="507"/>
      <c r="C1960" s="506"/>
      <c r="D1960" s="508"/>
      <c r="E1960" s="506"/>
    </row>
    <row r="1961" spans="1:5">
      <c r="A1961" s="506"/>
      <c r="B1961" s="507"/>
      <c r="C1961" s="506"/>
      <c r="D1961" s="508"/>
      <c r="E1961" s="506"/>
    </row>
    <row r="1962" spans="1:5">
      <c r="A1962" s="506"/>
      <c r="B1962" s="507"/>
      <c r="C1962" s="506"/>
      <c r="D1962" s="508"/>
      <c r="E1962" s="506"/>
    </row>
    <row r="1963" spans="1:5">
      <c r="A1963" s="506"/>
      <c r="B1963" s="507"/>
      <c r="C1963" s="506"/>
      <c r="D1963" s="508"/>
      <c r="E1963" s="506"/>
    </row>
    <row r="1964" spans="1:5">
      <c r="A1964" s="506"/>
      <c r="B1964" s="507"/>
      <c r="C1964" s="506"/>
      <c r="D1964" s="508"/>
      <c r="E1964" s="506"/>
    </row>
    <row r="1965" spans="1:5">
      <c r="A1965" s="506"/>
      <c r="B1965" s="507"/>
      <c r="C1965" s="506"/>
      <c r="D1965" s="508"/>
      <c r="E1965" s="506"/>
    </row>
    <row r="1966" spans="1:5">
      <c r="A1966" s="506"/>
      <c r="B1966" s="507"/>
      <c r="C1966" s="506"/>
      <c r="D1966" s="508"/>
      <c r="E1966" s="506"/>
    </row>
    <row r="1967" spans="1:5">
      <c r="A1967" s="506"/>
      <c r="B1967" s="507"/>
      <c r="C1967" s="506"/>
      <c r="D1967" s="508"/>
      <c r="E1967" s="506"/>
    </row>
    <row r="1968" spans="1:5">
      <c r="A1968" s="506"/>
      <c r="B1968" s="507"/>
      <c r="C1968" s="506"/>
      <c r="D1968" s="508"/>
      <c r="E1968" s="506"/>
    </row>
    <row r="1969" spans="1:5">
      <c r="A1969" s="506"/>
      <c r="B1969" s="507"/>
      <c r="C1969" s="506"/>
      <c r="D1969" s="508"/>
      <c r="E1969" s="506"/>
    </row>
    <row r="1970" spans="1:5">
      <c r="A1970" s="506"/>
      <c r="B1970" s="507"/>
      <c r="C1970" s="506"/>
      <c r="D1970" s="508"/>
      <c r="E1970" s="506"/>
    </row>
    <row r="1971" spans="1:5">
      <c r="A1971" s="506"/>
      <c r="B1971" s="507"/>
      <c r="C1971" s="506"/>
      <c r="D1971" s="508"/>
      <c r="E1971" s="506"/>
    </row>
    <row r="1972" spans="1:5">
      <c r="A1972" s="506"/>
      <c r="B1972" s="507"/>
      <c r="C1972" s="506"/>
      <c r="D1972" s="508"/>
      <c r="E1972" s="506"/>
    </row>
    <row r="1973" spans="1:5">
      <c r="A1973" s="506"/>
      <c r="B1973" s="507"/>
      <c r="C1973" s="506"/>
      <c r="D1973" s="508"/>
      <c r="E1973" s="506"/>
    </row>
    <row r="1974" spans="1:5">
      <c r="A1974" s="506"/>
      <c r="B1974" s="507"/>
      <c r="C1974" s="506"/>
      <c r="D1974" s="508"/>
      <c r="E1974" s="506"/>
    </row>
    <row r="1975" spans="1:5">
      <c r="A1975" s="506"/>
      <c r="B1975" s="507"/>
      <c r="C1975" s="506"/>
      <c r="D1975" s="508"/>
      <c r="E1975" s="506"/>
    </row>
    <row r="1976" spans="1:5">
      <c r="A1976" s="506"/>
      <c r="B1976" s="507"/>
      <c r="C1976" s="506"/>
      <c r="D1976" s="508"/>
      <c r="E1976" s="506"/>
    </row>
    <row r="1977" spans="1:5">
      <c r="A1977" s="506"/>
      <c r="B1977" s="507"/>
      <c r="C1977" s="506"/>
      <c r="D1977" s="508"/>
      <c r="E1977" s="506"/>
    </row>
    <row r="1978" spans="1:5">
      <c r="A1978" s="506"/>
      <c r="B1978" s="507"/>
      <c r="C1978" s="506"/>
      <c r="D1978" s="508"/>
      <c r="E1978" s="506"/>
    </row>
    <row r="1979" spans="1:5">
      <c r="A1979" s="506"/>
      <c r="B1979" s="507"/>
      <c r="C1979" s="506"/>
      <c r="D1979" s="508"/>
      <c r="E1979" s="506"/>
    </row>
    <row r="1980" spans="1:5">
      <c r="A1980" s="506"/>
      <c r="B1980" s="507"/>
      <c r="C1980" s="506"/>
      <c r="D1980" s="508"/>
      <c r="E1980" s="506"/>
    </row>
    <row r="1981" spans="1:5">
      <c r="A1981" s="506"/>
      <c r="B1981" s="507"/>
      <c r="C1981" s="506"/>
      <c r="D1981" s="508"/>
      <c r="E1981" s="506"/>
    </row>
    <row r="1982" spans="1:5">
      <c r="A1982" s="506"/>
      <c r="B1982" s="507"/>
      <c r="C1982" s="506"/>
      <c r="D1982" s="508"/>
      <c r="E1982" s="506"/>
    </row>
    <row r="1983" spans="1:5">
      <c r="A1983" s="506"/>
      <c r="B1983" s="507"/>
      <c r="C1983" s="506"/>
      <c r="D1983" s="508"/>
      <c r="E1983" s="506"/>
    </row>
    <row r="1984" spans="1:5">
      <c r="A1984" s="506"/>
      <c r="B1984" s="507"/>
      <c r="C1984" s="506"/>
      <c r="D1984" s="508"/>
      <c r="E1984" s="506"/>
    </row>
    <row r="1985" spans="1:5">
      <c r="A1985" s="506"/>
      <c r="B1985" s="507"/>
      <c r="C1985" s="506"/>
      <c r="D1985" s="508"/>
      <c r="E1985" s="506"/>
    </row>
    <row r="1986" spans="1:5">
      <c r="A1986" s="506"/>
      <c r="B1986" s="507"/>
      <c r="C1986" s="506"/>
      <c r="D1986" s="508"/>
      <c r="E1986" s="506"/>
    </row>
    <row r="1987" spans="1:5">
      <c r="A1987" s="506"/>
      <c r="B1987" s="507"/>
      <c r="C1987" s="506"/>
      <c r="D1987" s="508"/>
      <c r="E1987" s="506"/>
    </row>
    <row r="1988" spans="1:5">
      <c r="A1988" s="506"/>
      <c r="B1988" s="507"/>
      <c r="C1988" s="506"/>
      <c r="D1988" s="508"/>
      <c r="E1988" s="506"/>
    </row>
    <row r="1989" spans="1:5">
      <c r="A1989" s="506"/>
      <c r="B1989" s="507"/>
      <c r="C1989" s="506"/>
      <c r="D1989" s="508"/>
      <c r="E1989" s="506"/>
    </row>
    <row r="1990" spans="1:5">
      <c r="A1990" s="506"/>
      <c r="B1990" s="507"/>
      <c r="C1990" s="506"/>
      <c r="D1990" s="508"/>
      <c r="E1990" s="506"/>
    </row>
    <row r="1991" spans="1:5">
      <c r="A1991" s="506"/>
      <c r="B1991" s="507"/>
      <c r="C1991" s="506"/>
      <c r="D1991" s="508"/>
      <c r="E1991" s="506"/>
    </row>
    <row r="1992" spans="1:5">
      <c r="A1992" s="506"/>
      <c r="B1992" s="507"/>
      <c r="C1992" s="506"/>
      <c r="D1992" s="508"/>
      <c r="E1992" s="506"/>
    </row>
    <row r="1993" spans="1:5">
      <c r="A1993" s="506"/>
      <c r="B1993" s="507"/>
      <c r="C1993" s="506"/>
      <c r="D1993" s="508"/>
      <c r="E1993" s="506"/>
    </row>
    <row r="1994" spans="1:5">
      <c r="A1994" s="506"/>
      <c r="B1994" s="507"/>
      <c r="C1994" s="506"/>
      <c r="D1994" s="508"/>
      <c r="E1994" s="506"/>
    </row>
    <row r="1995" spans="1:5">
      <c r="A1995" s="506"/>
      <c r="B1995" s="507"/>
      <c r="C1995" s="506"/>
      <c r="D1995" s="508"/>
      <c r="E1995" s="506"/>
    </row>
    <row r="1996" spans="1:5">
      <c r="A1996" s="506"/>
      <c r="B1996" s="507"/>
      <c r="C1996" s="506"/>
      <c r="D1996" s="508"/>
      <c r="E1996" s="506"/>
    </row>
    <row r="1997" spans="1:5">
      <c r="A1997" s="506"/>
      <c r="B1997" s="507"/>
      <c r="C1997" s="506"/>
      <c r="D1997" s="508"/>
      <c r="E1997" s="506"/>
    </row>
    <row r="1998" spans="1:5">
      <c r="A1998" s="506"/>
      <c r="B1998" s="507"/>
      <c r="C1998" s="506"/>
      <c r="D1998" s="508"/>
      <c r="E1998" s="506"/>
    </row>
    <row r="1999" spans="1:5">
      <c r="A1999" s="506"/>
      <c r="B1999" s="507"/>
      <c r="C1999" s="506"/>
      <c r="D1999" s="508"/>
      <c r="E1999" s="506"/>
    </row>
    <row r="2000" spans="1:5">
      <c r="A2000" s="506"/>
      <c r="B2000" s="507"/>
      <c r="C2000" s="506"/>
      <c r="D2000" s="508"/>
      <c r="E2000" s="506"/>
    </row>
    <row r="2001" spans="1:5">
      <c r="A2001" s="506"/>
      <c r="B2001" s="507"/>
      <c r="C2001" s="506"/>
      <c r="D2001" s="508"/>
      <c r="E2001" s="506"/>
    </row>
    <row r="2002" spans="1:5">
      <c r="A2002" s="506"/>
      <c r="B2002" s="507"/>
      <c r="C2002" s="506"/>
      <c r="D2002" s="508"/>
      <c r="E2002" s="506"/>
    </row>
    <row r="2003" spans="1:5">
      <c r="A2003" s="506"/>
      <c r="B2003" s="507"/>
      <c r="C2003" s="506"/>
      <c r="D2003" s="508"/>
      <c r="E2003" s="506"/>
    </row>
    <row r="2004" spans="1:5">
      <c r="A2004" s="506"/>
      <c r="B2004" s="507"/>
      <c r="C2004" s="506"/>
      <c r="D2004" s="508"/>
      <c r="E2004" s="506"/>
    </row>
    <row r="2005" spans="1:5">
      <c r="A2005" s="506"/>
      <c r="B2005" s="507"/>
      <c r="C2005" s="506"/>
      <c r="D2005" s="508"/>
      <c r="E2005" s="506"/>
    </row>
  </sheetData>
  <autoFilter ref="A14:E121"/>
  <mergeCells count="94">
    <mergeCell ref="C725:E726"/>
    <mergeCell ref="C727:E728"/>
    <mergeCell ref="C787:E788"/>
    <mergeCell ref="C789:E790"/>
    <mergeCell ref="C785:D786"/>
    <mergeCell ref="C681:E682"/>
    <mergeCell ref="C683:E684"/>
    <mergeCell ref="C685:E686"/>
    <mergeCell ref="C723:E724"/>
    <mergeCell ref="C779:E780"/>
    <mergeCell ref="C781:E782"/>
    <mergeCell ref="C783:E784"/>
    <mergeCell ref="C766:E766"/>
    <mergeCell ref="D956:E956"/>
    <mergeCell ref="D961:E961"/>
    <mergeCell ref="D966:E966"/>
    <mergeCell ref="D971:E971"/>
    <mergeCell ref="C791:E792"/>
    <mergeCell ref="C793:D793"/>
    <mergeCell ref="D947:E947"/>
    <mergeCell ref="D951:E951"/>
    <mergeCell ref="D887:E887"/>
    <mergeCell ref="D888:E888"/>
    <mergeCell ref="D996:E996"/>
    <mergeCell ref="D1001:E1001"/>
    <mergeCell ref="D1006:E1006"/>
    <mergeCell ref="D1011:E1011"/>
    <mergeCell ref="D976:E976"/>
    <mergeCell ref="D981:E981"/>
    <mergeCell ref="D986:E986"/>
    <mergeCell ref="D991:E991"/>
    <mergeCell ref="D1036:E1036"/>
    <mergeCell ref="D1041:E1041"/>
    <mergeCell ref="D1046:E1046"/>
    <mergeCell ref="D1051:E1051"/>
    <mergeCell ref="D1016:E1016"/>
    <mergeCell ref="D1021:E1021"/>
    <mergeCell ref="D1026:E1026"/>
    <mergeCell ref="D1031:E1031"/>
    <mergeCell ref="D1076:E1076"/>
    <mergeCell ref="D1081:E1081"/>
    <mergeCell ref="D1086:E1086"/>
    <mergeCell ref="D1091:E1091"/>
    <mergeCell ref="D1056:E1056"/>
    <mergeCell ref="D1061:E1061"/>
    <mergeCell ref="D1066:E1066"/>
    <mergeCell ref="D1071:E1071"/>
    <mergeCell ref="D1167:E1169"/>
    <mergeCell ref="D1172:E1172"/>
    <mergeCell ref="D1137:E1139"/>
    <mergeCell ref="D1141:E1143"/>
    <mergeCell ref="D1145:E1147"/>
    <mergeCell ref="D1096:E1096"/>
    <mergeCell ref="D1101:E1101"/>
    <mergeCell ref="D1106:E1106"/>
    <mergeCell ref="D1111:E1111"/>
    <mergeCell ref="D1173:E1173"/>
    <mergeCell ref="D1174:E1174"/>
    <mergeCell ref="D1179:E1179"/>
    <mergeCell ref="D1117:E1119"/>
    <mergeCell ref="D1121:E1123"/>
    <mergeCell ref="D1125:E1127"/>
    <mergeCell ref="D1129:E1131"/>
    <mergeCell ref="D1159:E1161"/>
    <mergeCell ref="D1163:E1165"/>
    <mergeCell ref="D1133:E1135"/>
    <mergeCell ref="D1508:E1508"/>
    <mergeCell ref="D1439:E1439"/>
    <mergeCell ref="D1441:E1441"/>
    <mergeCell ref="D1442:E1442"/>
    <mergeCell ref="D1451:E1451"/>
    <mergeCell ref="D1452:E1452"/>
    <mergeCell ref="D1456:E1456"/>
    <mergeCell ref="D1483:D1485"/>
    <mergeCell ref="D1487:D1488"/>
    <mergeCell ref="D1457:E1457"/>
    <mergeCell ref="D1190:E1192"/>
    <mergeCell ref="D1194:E1196"/>
    <mergeCell ref="D1416:E1416"/>
    <mergeCell ref="D1420:E1420"/>
    <mergeCell ref="D1421:E1421"/>
    <mergeCell ref="D1503:E1503"/>
    <mergeCell ref="D1459:E1459"/>
    <mergeCell ref="D1460:E1460"/>
    <mergeCell ref="D1184:E1184"/>
    <mergeCell ref="D1424:E1424"/>
    <mergeCell ref="D1433:E1433"/>
    <mergeCell ref="D1434:E1434"/>
    <mergeCell ref="D1438:E1438"/>
    <mergeCell ref="D1423:E1423"/>
    <mergeCell ref="D1198:E1198"/>
    <mergeCell ref="D1199:E1199"/>
    <mergeCell ref="D1415:E1415"/>
    <mergeCell ref="D1186:E1188"/>
  </mergeCells>
  <phoneticPr fontId="41" type="noConversion"/>
  <printOptions horizontalCentered="1" gridLines="1"/>
  <pageMargins left="0.78740157480314965" right="0.15748031496062992" top="0.28000000000000003" bottom="0.31496062992125984" header="0.14000000000000001" footer="0.15748031496062992"/>
  <pageSetup paperSize="9" scale="60" fitToHeight="77" orientation="portrait" r:id="rId1"/>
  <headerFooter alignWithMargins="0">
    <oddHeader>&amp;R&amp;"Arial CYR,курсив"&amp;10&amp;UПРОЕКТ</oddHeader>
    <oddFooter>&amp;C&amp;10&amp;P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I114"/>
  <sheetViews>
    <sheetView topLeftCell="A13" workbookViewId="0">
      <selection activeCell="F169" sqref="F169"/>
    </sheetView>
  </sheetViews>
  <sheetFormatPr defaultRowHeight="12.75"/>
  <cols>
    <col min="1" max="1" width="7.42578125" customWidth="1"/>
    <col min="2" max="2" width="65.85546875" customWidth="1"/>
    <col min="3" max="3" width="7.85546875" customWidth="1"/>
    <col min="4" max="4" width="13.140625" customWidth="1"/>
    <col min="6" max="6" width="5.42578125" customWidth="1"/>
  </cols>
  <sheetData>
    <row r="2" spans="1:35">
      <c r="A2" s="608"/>
      <c r="B2" s="606" t="s">
        <v>496</v>
      </c>
    </row>
    <row r="3" spans="1:35">
      <c r="A3" s="608"/>
      <c r="B3" s="606"/>
    </row>
    <row r="4" spans="1:35" ht="29.25" customHeight="1">
      <c r="A4" s="608" t="s">
        <v>376</v>
      </c>
      <c r="B4" s="1382" t="s">
        <v>369</v>
      </c>
      <c r="C4" s="1382"/>
      <c r="D4" s="138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</row>
    <row r="5" spans="1:35" ht="33.75" customHeight="1">
      <c r="A5" s="608" t="s">
        <v>377</v>
      </c>
      <c r="B5" s="1382" t="s">
        <v>460</v>
      </c>
      <c r="C5" s="1382"/>
      <c r="D5" s="1382"/>
      <c r="E5" s="392"/>
      <c r="F5" s="392"/>
      <c r="G5" s="392"/>
      <c r="H5" s="392"/>
      <c r="I5" s="392"/>
      <c r="J5" s="392"/>
      <c r="K5" s="392"/>
      <c r="L5" s="392"/>
      <c r="M5" s="392"/>
      <c r="N5" s="392"/>
    </row>
    <row r="6" spans="1:35" ht="27" customHeight="1">
      <c r="A6" s="608" t="s">
        <v>378</v>
      </c>
      <c r="B6" s="1382" t="s">
        <v>375</v>
      </c>
      <c r="C6" s="1382"/>
      <c r="D6" s="1382"/>
      <c r="E6" s="392"/>
      <c r="F6" s="392"/>
      <c r="G6" s="392"/>
      <c r="H6" s="392"/>
      <c r="I6" s="392"/>
      <c r="J6" s="392"/>
      <c r="K6" s="392"/>
      <c r="L6" s="392"/>
      <c r="M6" s="392"/>
    </row>
    <row r="7" spans="1:35" ht="30" customHeight="1">
      <c r="A7" s="608" t="s">
        <v>379</v>
      </c>
      <c r="B7" s="1382" t="s">
        <v>364</v>
      </c>
      <c r="C7" s="1382"/>
      <c r="D7" s="138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</row>
    <row r="8" spans="1:35" ht="27" customHeight="1">
      <c r="A8" s="608" t="s">
        <v>380</v>
      </c>
      <c r="B8" s="1382" t="s">
        <v>365</v>
      </c>
      <c r="C8" s="1382"/>
      <c r="D8" s="138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</row>
    <row r="9" spans="1:35" ht="30.75" customHeight="1">
      <c r="A9" s="608" t="s">
        <v>381</v>
      </c>
      <c r="B9" s="1382" t="s">
        <v>349</v>
      </c>
      <c r="C9" s="1382"/>
      <c r="D9" s="138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</row>
    <row r="10" spans="1:35" ht="24.75" customHeight="1">
      <c r="A10" s="608" t="s">
        <v>382</v>
      </c>
      <c r="B10" s="1382" t="s">
        <v>353</v>
      </c>
      <c r="C10" s="1382"/>
      <c r="D10" s="1382"/>
      <c r="E10" s="392"/>
      <c r="F10" s="392"/>
      <c r="G10" s="392"/>
      <c r="H10" s="392"/>
      <c r="I10" s="392"/>
      <c r="J10" s="392"/>
      <c r="K10" s="392"/>
      <c r="L10" s="392"/>
    </row>
    <row r="11" spans="1:35" ht="24.75" customHeight="1">
      <c r="A11" s="608" t="s">
        <v>383</v>
      </c>
      <c r="B11" s="1382" t="s">
        <v>366</v>
      </c>
      <c r="C11" s="1382"/>
      <c r="D11" s="138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</row>
    <row r="12" spans="1:35" ht="76.5" customHeight="1">
      <c r="A12" s="608" t="s">
        <v>384</v>
      </c>
      <c r="B12" s="1382" t="s">
        <v>498</v>
      </c>
      <c r="C12" s="1382"/>
      <c r="D12" s="138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</row>
    <row r="13" spans="1:35" ht="27" customHeight="1">
      <c r="A13" s="608" t="s">
        <v>385</v>
      </c>
      <c r="B13" s="1382" t="s">
        <v>497</v>
      </c>
      <c r="C13" s="1382"/>
      <c r="D13" s="138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</row>
    <row r="14" spans="1:35" ht="21.75" customHeight="1">
      <c r="A14" s="608" t="s">
        <v>386</v>
      </c>
      <c r="B14" s="1382" t="s">
        <v>367</v>
      </c>
      <c r="C14" s="1382"/>
      <c r="D14" s="1382"/>
      <c r="E14" s="437"/>
      <c r="F14" s="437"/>
      <c r="G14" s="437"/>
      <c r="H14" s="437"/>
      <c r="I14" s="437"/>
      <c r="J14" s="437"/>
    </row>
    <row r="15" spans="1:35" ht="38.25" customHeight="1">
      <c r="A15" s="608" t="s">
        <v>387</v>
      </c>
      <c r="B15" s="1382" t="s">
        <v>499</v>
      </c>
      <c r="C15" s="1382"/>
      <c r="D15" s="138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</row>
    <row r="16" spans="1:35" ht="38.25" customHeight="1">
      <c r="A16" s="608" t="s">
        <v>388</v>
      </c>
      <c r="B16" s="1382" t="s">
        <v>500</v>
      </c>
      <c r="C16" s="1382"/>
      <c r="D16" s="138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</row>
    <row r="17" spans="1:18" ht="25.5" customHeight="1">
      <c r="A17" s="608" t="s">
        <v>389</v>
      </c>
      <c r="B17" s="1382" t="s">
        <v>449</v>
      </c>
      <c r="C17" s="1382"/>
      <c r="D17" s="1382"/>
      <c r="E17" s="423"/>
      <c r="F17" s="423"/>
      <c r="G17" s="423"/>
      <c r="H17" s="423"/>
      <c r="I17" s="423"/>
      <c r="J17" s="423"/>
      <c r="K17" s="423"/>
      <c r="L17" s="423"/>
      <c r="M17" s="423"/>
    </row>
    <row r="18" spans="1:18" ht="25.5" customHeight="1">
      <c r="A18" s="608" t="s">
        <v>390</v>
      </c>
      <c r="B18" s="532" t="s">
        <v>359</v>
      </c>
      <c r="C18" s="423"/>
      <c r="D18" s="423"/>
      <c r="E18" s="423"/>
      <c r="F18" s="423"/>
      <c r="G18" s="423"/>
      <c r="H18" s="423"/>
      <c r="I18" s="423"/>
      <c r="J18" s="423"/>
      <c r="K18" s="423"/>
      <c r="L18" s="392"/>
    </row>
    <row r="19" spans="1:18">
      <c r="A19" s="608" t="s">
        <v>374</v>
      </c>
      <c r="B19" s="532" t="s">
        <v>356</v>
      </c>
      <c r="C19" s="392"/>
      <c r="D19" s="392"/>
      <c r="E19" s="392"/>
      <c r="F19" s="392"/>
      <c r="G19" s="392"/>
    </row>
    <row r="20" spans="1:18" ht="25.5" customHeight="1">
      <c r="A20" s="608" t="s">
        <v>391</v>
      </c>
      <c r="B20" s="532" t="s">
        <v>357</v>
      </c>
      <c r="C20" s="392"/>
      <c r="D20" s="392"/>
      <c r="E20" s="392"/>
      <c r="F20" s="392"/>
      <c r="G20" s="512" t="s">
        <v>501</v>
      </c>
      <c r="H20" s="392"/>
      <c r="I20" s="392"/>
      <c r="J20" s="392"/>
      <c r="K20" s="392"/>
    </row>
    <row r="21" spans="1:18" ht="25.5" customHeight="1">
      <c r="A21" s="608" t="s">
        <v>392</v>
      </c>
      <c r="B21" s="533" t="s">
        <v>360</v>
      </c>
      <c r="C21" s="391"/>
      <c r="D21" s="391"/>
      <c r="E21" s="391"/>
      <c r="F21" s="391"/>
      <c r="G21" s="391"/>
      <c r="H21" s="391"/>
      <c r="I21" s="391"/>
      <c r="J21" s="391"/>
      <c r="K21" s="391"/>
      <c r="L21" s="391"/>
    </row>
    <row r="22" spans="1:18" ht="39" customHeight="1">
      <c r="A22" s="608" t="s">
        <v>393</v>
      </c>
      <c r="B22" s="532" t="s">
        <v>493</v>
      </c>
      <c r="C22" s="392"/>
      <c r="D22" s="392"/>
      <c r="E22" s="392"/>
      <c r="F22" s="392"/>
      <c r="G22" s="531"/>
      <c r="H22" s="530"/>
      <c r="I22" s="392"/>
      <c r="K22" s="392"/>
      <c r="L22" s="392"/>
      <c r="M22" s="392"/>
      <c r="N22" s="392"/>
      <c r="O22" s="392"/>
      <c r="P22" s="392"/>
      <c r="Q22" s="392"/>
      <c r="R22" s="392"/>
    </row>
    <row r="23" spans="1:18">
      <c r="A23" s="607">
        <v>413</v>
      </c>
      <c r="B23" s="592" t="s">
        <v>959</v>
      </c>
      <c r="C23" s="593"/>
      <c r="D23" s="593"/>
      <c r="E23" s="594" t="s">
        <v>417</v>
      </c>
      <c r="F23" s="595"/>
      <c r="G23" s="392"/>
      <c r="H23" s="530"/>
      <c r="I23" s="392"/>
      <c r="K23" s="392"/>
      <c r="L23" s="392"/>
      <c r="M23" s="392"/>
      <c r="N23" s="392"/>
      <c r="O23" s="392"/>
      <c r="P23" s="392"/>
      <c r="Q23" s="392"/>
      <c r="R23" s="392"/>
    </row>
    <row r="24" spans="1:18" ht="25.5">
      <c r="A24" s="607"/>
      <c r="B24" s="596" t="s">
        <v>462</v>
      </c>
      <c r="C24" s="591"/>
      <c r="D24" s="594">
        <v>0</v>
      </c>
      <c r="E24" s="594"/>
      <c r="F24" s="526"/>
    </row>
    <row r="25" spans="1:18" ht="23.25" customHeight="1">
      <c r="A25" s="607"/>
      <c r="B25" s="596" t="s">
        <v>960</v>
      </c>
      <c r="C25" s="591"/>
      <c r="D25" s="594"/>
      <c r="E25" s="594"/>
      <c r="F25" s="526"/>
    </row>
    <row r="26" spans="1:18">
      <c r="A26" s="607"/>
      <c r="B26" s="597" t="s">
        <v>961</v>
      </c>
      <c r="C26" s="591"/>
      <c r="D26" s="598"/>
      <c r="E26" s="591"/>
      <c r="F26" s="526"/>
    </row>
    <row r="27" spans="1:18">
      <c r="A27" s="607"/>
      <c r="B27" s="599" t="s">
        <v>361</v>
      </c>
      <c r="C27" s="591"/>
      <c r="D27" s="594">
        <v>0</v>
      </c>
      <c r="E27" s="594"/>
      <c r="F27" s="526"/>
    </row>
    <row r="28" spans="1:18">
      <c r="A28" s="607"/>
      <c r="B28" s="599" t="s">
        <v>457</v>
      </c>
      <c r="C28" s="591"/>
      <c r="D28" s="594">
        <v>0</v>
      </c>
      <c r="E28" s="594"/>
      <c r="F28" s="526"/>
    </row>
    <row r="29" spans="1:18" ht="25.5">
      <c r="A29" s="607"/>
      <c r="B29" s="600" t="s">
        <v>395</v>
      </c>
      <c r="C29" s="591"/>
      <c r="D29" s="598"/>
      <c r="E29" s="591"/>
      <c r="F29" s="526"/>
    </row>
    <row r="30" spans="1:18">
      <c r="A30" s="607"/>
      <c r="B30" s="599" t="s">
        <v>361</v>
      </c>
      <c r="C30" s="591"/>
      <c r="D30" s="594"/>
      <c r="E30" s="591"/>
      <c r="F30" s="526"/>
    </row>
    <row r="31" spans="1:18">
      <c r="A31" s="607"/>
      <c r="B31" s="599" t="s">
        <v>463</v>
      </c>
      <c r="C31" s="591"/>
      <c r="D31" s="594">
        <v>15</v>
      </c>
      <c r="E31" s="594"/>
      <c r="F31" s="526"/>
    </row>
    <row r="32" spans="1:18">
      <c r="A32" s="607"/>
      <c r="B32" s="599" t="s">
        <v>464</v>
      </c>
      <c r="C32" s="591"/>
      <c r="D32" s="594">
        <v>60</v>
      </c>
      <c r="E32" s="594"/>
      <c r="F32" s="526"/>
    </row>
    <row r="33" spans="1:6">
      <c r="A33" s="607"/>
      <c r="B33" s="599" t="s">
        <v>457</v>
      </c>
      <c r="C33" s="591"/>
      <c r="D33" s="594">
        <v>20</v>
      </c>
      <c r="E33" s="594"/>
      <c r="F33" s="526"/>
    </row>
    <row r="34" spans="1:6">
      <c r="A34" s="607"/>
      <c r="B34" s="599" t="s">
        <v>465</v>
      </c>
      <c r="C34" s="591"/>
      <c r="D34" s="594">
        <v>70</v>
      </c>
      <c r="E34" s="594"/>
      <c r="F34" s="526"/>
    </row>
    <row r="35" spans="1:6">
      <c r="A35" s="607"/>
      <c r="B35" s="599" t="s">
        <v>466</v>
      </c>
      <c r="C35" s="591"/>
      <c r="D35" s="594">
        <v>90</v>
      </c>
      <c r="E35" s="594"/>
      <c r="F35" s="526"/>
    </row>
    <row r="36" spans="1:6">
      <c r="A36" s="607"/>
      <c r="B36" s="599" t="s">
        <v>467</v>
      </c>
      <c r="C36" s="591"/>
      <c r="D36" s="594">
        <v>110</v>
      </c>
      <c r="E36" s="594"/>
      <c r="F36" s="526"/>
    </row>
    <row r="37" spans="1:6" ht="25.5">
      <c r="A37" s="607"/>
      <c r="B37" s="600" t="s">
        <v>396</v>
      </c>
      <c r="C37" s="591"/>
      <c r="D37" s="598"/>
      <c r="E37" s="591"/>
      <c r="F37" s="526"/>
    </row>
    <row r="38" spans="1:6">
      <c r="A38" s="607"/>
      <c r="B38" s="599" t="s">
        <v>361</v>
      </c>
      <c r="C38" s="591"/>
      <c r="D38" s="594"/>
      <c r="E38" s="591"/>
      <c r="F38" s="526"/>
    </row>
    <row r="39" spans="1:6">
      <c r="A39" s="607"/>
      <c r="B39" s="599" t="s">
        <v>463</v>
      </c>
      <c r="C39" s="591"/>
      <c r="D39" s="594">
        <v>20</v>
      </c>
      <c r="E39" s="594"/>
      <c r="F39" s="526"/>
    </row>
    <row r="40" spans="1:6">
      <c r="A40" s="607"/>
      <c r="B40" s="599" t="s">
        <v>464</v>
      </c>
      <c r="C40" s="591"/>
      <c r="D40" s="594">
        <v>65</v>
      </c>
      <c r="E40" s="594"/>
      <c r="F40" s="526"/>
    </row>
    <row r="41" spans="1:6">
      <c r="A41" s="607"/>
      <c r="B41" s="599" t="s">
        <v>457</v>
      </c>
      <c r="C41" s="591"/>
      <c r="D41" s="594">
        <v>30</v>
      </c>
      <c r="E41" s="594"/>
      <c r="F41" s="526"/>
    </row>
    <row r="42" spans="1:6">
      <c r="A42" s="607"/>
      <c r="B42" s="599" t="s">
        <v>465</v>
      </c>
      <c r="C42" s="591"/>
      <c r="D42" s="594">
        <v>90</v>
      </c>
      <c r="E42" s="594"/>
      <c r="F42" s="526"/>
    </row>
    <row r="43" spans="1:6">
      <c r="A43" s="607"/>
      <c r="B43" s="599" t="s">
        <v>466</v>
      </c>
      <c r="C43" s="591"/>
      <c r="D43" s="594">
        <v>130</v>
      </c>
      <c r="E43" s="594"/>
      <c r="F43" s="526"/>
    </row>
    <row r="44" spans="1:6">
      <c r="A44" s="607"/>
      <c r="B44" s="599" t="s">
        <v>467</v>
      </c>
      <c r="C44" s="591"/>
      <c r="D44" s="594">
        <v>150</v>
      </c>
      <c r="E44" s="594"/>
      <c r="F44" s="526"/>
    </row>
    <row r="45" spans="1:6" ht="63.75">
      <c r="A45" s="607"/>
      <c r="B45" s="596" t="s">
        <v>962</v>
      </c>
      <c r="C45" s="591"/>
      <c r="D45" s="598"/>
      <c r="E45" s="594"/>
      <c r="F45" s="526"/>
    </row>
    <row r="46" spans="1:6">
      <c r="A46" s="607"/>
      <c r="B46" s="599" t="s">
        <v>361</v>
      </c>
      <c r="C46" s="591"/>
      <c r="D46" s="594">
        <v>20</v>
      </c>
      <c r="E46" s="594"/>
      <c r="F46" s="526"/>
    </row>
    <row r="47" spans="1:6">
      <c r="A47" s="607"/>
      <c r="B47" s="599" t="s">
        <v>457</v>
      </c>
      <c r="C47" s="591"/>
      <c r="D47" s="594">
        <v>50</v>
      </c>
      <c r="E47" s="594"/>
      <c r="F47" s="526"/>
    </row>
    <row r="48" spans="1:6">
      <c r="A48" s="607"/>
      <c r="B48" s="599" t="s">
        <v>465</v>
      </c>
      <c r="C48" s="591"/>
      <c r="D48" s="594">
        <v>60</v>
      </c>
      <c r="E48" s="594"/>
      <c r="F48" s="526"/>
    </row>
    <row r="49" spans="1:6">
      <c r="A49" s="607"/>
      <c r="B49" s="599" t="s">
        <v>466</v>
      </c>
      <c r="C49" s="591"/>
      <c r="D49" s="594">
        <v>80</v>
      </c>
      <c r="E49" s="594"/>
      <c r="F49" s="526"/>
    </row>
    <row r="50" spans="1:6">
      <c r="A50" s="607"/>
      <c r="B50" s="599" t="s">
        <v>467</v>
      </c>
      <c r="C50" s="591"/>
      <c r="D50" s="594">
        <v>100</v>
      </c>
      <c r="E50" s="594"/>
      <c r="F50" s="526"/>
    </row>
    <row r="51" spans="1:6">
      <c r="A51" s="607"/>
      <c r="B51" s="599"/>
      <c r="C51" s="591"/>
      <c r="D51" s="594"/>
      <c r="E51" s="594"/>
      <c r="F51" s="526"/>
    </row>
    <row r="52" spans="1:6">
      <c r="A52" s="607"/>
      <c r="B52" s="599" t="s">
        <v>468</v>
      </c>
      <c r="C52" s="591"/>
      <c r="D52" s="601"/>
      <c r="E52" s="594"/>
      <c r="F52" s="526"/>
    </row>
    <row r="53" spans="1:6">
      <c r="A53" s="607"/>
      <c r="B53" s="599" t="s">
        <v>361</v>
      </c>
      <c r="C53" s="591"/>
      <c r="D53" s="601">
        <v>0</v>
      </c>
      <c r="E53" s="594"/>
      <c r="F53" s="526"/>
    </row>
    <row r="54" spans="1:6">
      <c r="A54" s="607"/>
      <c r="B54" s="599" t="s">
        <v>457</v>
      </c>
      <c r="C54" s="591"/>
      <c r="D54" s="601">
        <v>0</v>
      </c>
      <c r="E54" s="594"/>
      <c r="F54" s="526"/>
    </row>
    <row r="55" spans="1:6">
      <c r="A55" s="607"/>
      <c r="B55" s="599" t="s">
        <v>465</v>
      </c>
      <c r="C55" s="591"/>
      <c r="D55" s="601" t="s">
        <v>469</v>
      </c>
      <c r="E55" s="594"/>
      <c r="F55" s="526"/>
    </row>
    <row r="56" spans="1:6">
      <c r="A56" s="607"/>
      <c r="B56" s="599" t="s">
        <v>466</v>
      </c>
      <c r="C56" s="591"/>
      <c r="D56" s="601" t="s">
        <v>470</v>
      </c>
      <c r="E56" s="594"/>
      <c r="F56" s="526"/>
    </row>
    <row r="57" spans="1:6">
      <c r="A57" s="607"/>
      <c r="B57" s="599" t="s">
        <v>467</v>
      </c>
      <c r="C57" s="591"/>
      <c r="D57" s="601" t="s">
        <v>470</v>
      </c>
      <c r="E57" s="594"/>
      <c r="F57" s="526"/>
    </row>
    <row r="58" spans="1:6" ht="38.25">
      <c r="A58" s="607"/>
      <c r="B58" s="596" t="s">
        <v>471</v>
      </c>
      <c r="C58" s="591"/>
      <c r="D58" s="601">
        <v>0</v>
      </c>
      <c r="E58" s="594"/>
      <c r="F58" s="526"/>
    </row>
    <row r="59" spans="1:6" ht="38.25">
      <c r="A59" s="607"/>
      <c r="B59" s="596" t="s">
        <v>472</v>
      </c>
      <c r="C59" s="591"/>
      <c r="D59" s="598"/>
      <c r="E59" s="594"/>
      <c r="F59" s="526"/>
    </row>
    <row r="60" spans="1:6">
      <c r="A60" s="607"/>
      <c r="B60" s="597" t="s">
        <v>362</v>
      </c>
      <c r="C60" s="591" t="s">
        <v>963</v>
      </c>
      <c r="D60" s="598"/>
      <c r="E60" s="594"/>
      <c r="F60" s="526"/>
    </row>
    <row r="61" spans="1:6">
      <c r="A61" s="607"/>
      <c r="B61" s="599" t="s">
        <v>361</v>
      </c>
      <c r="C61" s="591"/>
      <c r="D61" s="598" t="s">
        <v>836</v>
      </c>
      <c r="E61" s="594"/>
      <c r="F61" s="526"/>
    </row>
    <row r="62" spans="1:6">
      <c r="A62" s="607"/>
      <c r="B62" s="599" t="s">
        <v>457</v>
      </c>
      <c r="C62" s="591"/>
      <c r="D62" s="602" t="s">
        <v>1358</v>
      </c>
      <c r="E62" s="594"/>
      <c r="F62" s="526"/>
    </row>
    <row r="63" spans="1:6">
      <c r="A63" s="607"/>
      <c r="B63" s="599" t="s">
        <v>458</v>
      </c>
      <c r="C63" s="591"/>
      <c r="D63" s="602" t="s">
        <v>874</v>
      </c>
      <c r="E63" s="594"/>
      <c r="F63" s="526"/>
    </row>
    <row r="64" spans="1:6">
      <c r="A64" s="607"/>
      <c r="B64" s="599" t="s">
        <v>473</v>
      </c>
      <c r="C64" s="591"/>
      <c r="D64" s="602" t="s">
        <v>874</v>
      </c>
      <c r="E64" s="603"/>
      <c r="F64" s="526"/>
    </row>
    <row r="65" spans="1:6">
      <c r="A65" s="607"/>
      <c r="B65" s="597" t="s">
        <v>474</v>
      </c>
      <c r="C65" s="591" t="s">
        <v>964</v>
      </c>
      <c r="D65" s="602" t="s">
        <v>970</v>
      </c>
      <c r="E65" s="603"/>
      <c r="F65" s="526"/>
    </row>
    <row r="66" spans="1:6">
      <c r="A66" s="607"/>
      <c r="B66" s="597" t="s">
        <v>363</v>
      </c>
      <c r="C66" s="591"/>
      <c r="D66" s="594">
        <v>0</v>
      </c>
      <c r="E66" s="591"/>
      <c r="F66" s="526"/>
    </row>
    <row r="67" spans="1:6">
      <c r="A67" s="607"/>
      <c r="B67" s="596" t="s">
        <v>475</v>
      </c>
      <c r="C67" s="591" t="s">
        <v>965</v>
      </c>
      <c r="D67" s="598"/>
      <c r="E67" s="594"/>
      <c r="F67" s="526"/>
    </row>
    <row r="68" spans="1:6">
      <c r="A68" s="607"/>
      <c r="B68" s="597" t="s">
        <v>966</v>
      </c>
      <c r="C68" s="591"/>
      <c r="D68" s="602" t="s">
        <v>874</v>
      </c>
      <c r="E68" s="594"/>
      <c r="F68" s="526"/>
    </row>
    <row r="69" spans="1:6">
      <c r="A69" s="607"/>
      <c r="B69" s="599"/>
      <c r="C69" s="591"/>
      <c r="D69" s="604" t="s">
        <v>476</v>
      </c>
      <c r="E69" s="594"/>
      <c r="F69" s="526"/>
    </row>
    <row r="70" spans="1:6">
      <c r="A70" s="607"/>
      <c r="B70" s="597" t="s">
        <v>967</v>
      </c>
      <c r="C70" s="591"/>
      <c r="D70" s="594">
        <v>0</v>
      </c>
      <c r="E70" s="594"/>
      <c r="F70" s="526"/>
    </row>
    <row r="71" spans="1:6" ht="25.5">
      <c r="A71" s="607"/>
      <c r="B71" s="596" t="s">
        <v>477</v>
      </c>
      <c r="C71" s="591" t="s">
        <v>968</v>
      </c>
      <c r="D71" s="598"/>
      <c r="E71" s="594"/>
      <c r="F71" s="526"/>
    </row>
    <row r="72" spans="1:6">
      <c r="A72" s="607"/>
      <c r="B72" s="597" t="s">
        <v>969</v>
      </c>
      <c r="C72" s="591"/>
      <c r="D72" s="598"/>
      <c r="E72" s="594"/>
      <c r="F72" s="526"/>
    </row>
    <row r="73" spans="1:6">
      <c r="A73" s="607"/>
      <c r="B73" s="599" t="s">
        <v>361</v>
      </c>
      <c r="C73" s="591"/>
      <c r="D73" s="598" t="s">
        <v>1500</v>
      </c>
      <c r="E73" s="594"/>
      <c r="F73" s="526"/>
    </row>
    <row r="74" spans="1:6">
      <c r="A74" s="607"/>
      <c r="B74" s="597"/>
      <c r="C74" s="591"/>
      <c r="D74" s="598"/>
      <c r="E74" s="594"/>
      <c r="F74" s="526"/>
    </row>
    <row r="75" spans="1:6" ht="26.25" customHeight="1">
      <c r="A75" s="607"/>
      <c r="B75" s="599" t="s">
        <v>457</v>
      </c>
      <c r="C75" s="591"/>
      <c r="D75" s="602" t="s">
        <v>971</v>
      </c>
      <c r="E75" s="594"/>
      <c r="F75" s="526"/>
    </row>
    <row r="76" spans="1:6" ht="17.25" customHeight="1">
      <c r="A76" s="607"/>
      <c r="B76" s="599"/>
      <c r="C76" s="591"/>
      <c r="D76" s="604" t="s">
        <v>478</v>
      </c>
      <c r="E76" s="594"/>
      <c r="F76" s="526"/>
    </row>
    <row r="77" spans="1:6" ht="15" customHeight="1">
      <c r="A77" s="607"/>
      <c r="B77" s="599" t="s">
        <v>458</v>
      </c>
      <c r="C77" s="591"/>
      <c r="D77" s="602" t="s">
        <v>904</v>
      </c>
      <c r="E77" s="594"/>
      <c r="F77" s="526"/>
    </row>
    <row r="78" spans="1:6">
      <c r="A78" s="607"/>
      <c r="B78" s="599"/>
      <c r="C78" s="591"/>
      <c r="D78" s="604" t="s">
        <v>479</v>
      </c>
      <c r="E78" s="594"/>
      <c r="F78" s="526"/>
    </row>
    <row r="79" spans="1:6">
      <c r="A79" s="607"/>
      <c r="B79" s="599" t="s">
        <v>473</v>
      </c>
      <c r="C79" s="591"/>
      <c r="D79" s="602" t="s">
        <v>904</v>
      </c>
      <c r="E79" s="594"/>
      <c r="F79" s="526"/>
    </row>
    <row r="80" spans="1:6">
      <c r="A80" s="607"/>
      <c r="B80" s="599"/>
      <c r="C80" s="591"/>
      <c r="D80" s="604" t="s">
        <v>479</v>
      </c>
      <c r="E80" s="594"/>
      <c r="F80" s="526"/>
    </row>
    <row r="81" spans="1:6">
      <c r="A81" s="607"/>
      <c r="B81" s="597" t="s">
        <v>967</v>
      </c>
      <c r="C81" s="591"/>
      <c r="D81" s="594">
        <v>0</v>
      </c>
      <c r="E81" s="594"/>
      <c r="F81" s="526"/>
    </row>
    <row r="82" spans="1:6" ht="25.5">
      <c r="A82" s="607"/>
      <c r="B82" s="600" t="s">
        <v>480</v>
      </c>
      <c r="C82" s="591"/>
      <c r="D82" s="594"/>
      <c r="E82" s="594"/>
      <c r="F82" s="526"/>
    </row>
    <row r="83" spans="1:6">
      <c r="A83" s="607"/>
      <c r="B83" s="597" t="s">
        <v>481</v>
      </c>
      <c r="C83" s="591"/>
      <c r="D83" s="594">
        <v>0</v>
      </c>
      <c r="E83" s="594"/>
      <c r="F83" s="526"/>
    </row>
    <row r="84" spans="1:6">
      <c r="A84" s="607"/>
      <c r="B84" s="597" t="s">
        <v>482</v>
      </c>
      <c r="C84" s="591"/>
      <c r="D84" s="601" t="s">
        <v>483</v>
      </c>
      <c r="E84" s="594"/>
      <c r="F84" s="526"/>
    </row>
    <row r="85" spans="1:6" ht="25.5">
      <c r="A85" s="607"/>
      <c r="B85" s="596" t="s">
        <v>484</v>
      </c>
      <c r="C85" s="591"/>
      <c r="D85" s="594" t="s">
        <v>972</v>
      </c>
      <c r="E85" s="591"/>
      <c r="F85" s="526"/>
    </row>
    <row r="86" spans="1:6">
      <c r="A86" s="607"/>
      <c r="B86" s="596"/>
      <c r="C86" s="591"/>
      <c r="D86" s="594"/>
      <c r="E86" s="594"/>
      <c r="F86" s="526"/>
    </row>
    <row r="87" spans="1:6" ht="25.5">
      <c r="A87" s="607"/>
      <c r="B87" s="596" t="s">
        <v>485</v>
      </c>
      <c r="C87" s="591"/>
      <c r="D87" s="594">
        <v>10</v>
      </c>
      <c r="E87" s="591"/>
      <c r="F87" s="526"/>
    </row>
    <row r="88" spans="1:6" ht="25.5">
      <c r="A88" s="607"/>
      <c r="B88" s="596" t="s">
        <v>486</v>
      </c>
      <c r="C88" s="591"/>
      <c r="D88" s="594"/>
      <c r="E88" s="594"/>
      <c r="F88" s="526"/>
    </row>
    <row r="89" spans="1:6" ht="25.5">
      <c r="A89" s="607"/>
      <c r="B89" s="596" t="s">
        <v>487</v>
      </c>
      <c r="C89" s="591"/>
      <c r="D89" s="1384" t="s">
        <v>974</v>
      </c>
      <c r="E89" s="1384"/>
      <c r="F89" s="526"/>
    </row>
    <row r="90" spans="1:6" ht="25.5">
      <c r="A90" s="607"/>
      <c r="B90" s="596" t="s">
        <v>488</v>
      </c>
      <c r="C90" s="591"/>
      <c r="D90" s="1384" t="s">
        <v>974</v>
      </c>
      <c r="E90" s="1384"/>
      <c r="F90" s="526"/>
    </row>
    <row r="91" spans="1:6">
      <c r="A91" s="607"/>
      <c r="B91" s="596" t="s">
        <v>489</v>
      </c>
      <c r="C91" s="591"/>
      <c r="D91" s="594">
        <v>1</v>
      </c>
      <c r="E91" s="594"/>
      <c r="F91" s="526"/>
    </row>
    <row r="92" spans="1:6">
      <c r="A92" s="607"/>
      <c r="B92" s="596" t="s">
        <v>490</v>
      </c>
      <c r="C92" s="591"/>
      <c r="D92" s="594">
        <v>0</v>
      </c>
      <c r="E92" s="594"/>
      <c r="F92" s="526"/>
    </row>
    <row r="93" spans="1:6" ht="38.25">
      <c r="A93" s="607"/>
      <c r="B93" s="605" t="s">
        <v>491</v>
      </c>
      <c r="C93" s="602"/>
      <c r="D93" s="594">
        <v>0</v>
      </c>
      <c r="E93" s="594"/>
      <c r="F93" s="526"/>
    </row>
    <row r="94" spans="1:6">
      <c r="A94" s="607"/>
      <c r="B94" s="605" t="s">
        <v>492</v>
      </c>
      <c r="C94" s="591" t="s">
        <v>973</v>
      </c>
      <c r="D94" s="594">
        <v>10</v>
      </c>
      <c r="E94" s="591"/>
      <c r="F94" s="526"/>
    </row>
    <row r="95" spans="1:6">
      <c r="A95" s="607"/>
      <c r="B95" s="605"/>
      <c r="C95" s="591"/>
      <c r="D95" s="594"/>
      <c r="E95" s="594"/>
      <c r="F95" s="526"/>
    </row>
    <row r="96" spans="1:6">
      <c r="A96" s="608"/>
    </row>
    <row r="97" spans="1:19" ht="27.75" customHeight="1">
      <c r="A97" s="608" t="s">
        <v>394</v>
      </c>
      <c r="B97" s="1382" t="s">
        <v>406</v>
      </c>
      <c r="C97" s="1382"/>
      <c r="D97" s="1382"/>
      <c r="E97" s="392"/>
      <c r="F97" s="392"/>
      <c r="G97" s="392"/>
      <c r="H97" s="392"/>
      <c r="I97" s="392"/>
      <c r="J97" s="392"/>
      <c r="K97" s="392"/>
      <c r="L97" s="392"/>
      <c r="M97" s="392"/>
    </row>
    <row r="98" spans="1:19" ht="17.25" customHeight="1">
      <c r="A98" s="608" t="s">
        <v>397</v>
      </c>
      <c r="B98" s="1382" t="s">
        <v>368</v>
      </c>
      <c r="C98" s="1382"/>
      <c r="D98" s="1382"/>
      <c r="E98" s="473"/>
      <c r="F98" s="473"/>
      <c r="G98" s="473"/>
      <c r="H98" s="473"/>
      <c r="I98" s="473"/>
    </row>
    <row r="99" spans="1:19" ht="28.5" customHeight="1">
      <c r="A99" s="608" t="s">
        <v>450</v>
      </c>
      <c r="B99" s="1382" t="s">
        <v>400</v>
      </c>
      <c r="C99" s="1382"/>
      <c r="D99" s="1382"/>
      <c r="E99" s="528"/>
      <c r="F99" s="528"/>
      <c r="G99" s="528"/>
      <c r="H99" s="528"/>
      <c r="I99" s="528"/>
      <c r="J99" s="529"/>
      <c r="K99" s="529"/>
      <c r="L99" s="529"/>
      <c r="M99" s="529"/>
    </row>
    <row r="100" spans="1:19" ht="27.75" customHeight="1">
      <c r="A100" s="608" t="s">
        <v>398</v>
      </c>
      <c r="B100" s="1382" t="s">
        <v>502</v>
      </c>
      <c r="C100" s="1382"/>
      <c r="D100" s="1382"/>
      <c r="E100" s="392"/>
      <c r="F100" s="392"/>
      <c r="G100" s="392"/>
      <c r="H100" s="392"/>
      <c r="I100" s="392"/>
      <c r="J100" s="392"/>
      <c r="K100" s="392"/>
      <c r="L100" s="392"/>
    </row>
    <row r="101" spans="1:19" ht="39" customHeight="1">
      <c r="A101" s="608" t="s">
        <v>399</v>
      </c>
      <c r="B101" s="1382" t="s">
        <v>494</v>
      </c>
      <c r="C101" s="1382"/>
      <c r="D101" s="138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</row>
    <row r="102" spans="1:19" ht="27" customHeight="1">
      <c r="A102" s="608" t="s">
        <v>401</v>
      </c>
      <c r="B102" s="1382" t="s">
        <v>456</v>
      </c>
      <c r="C102" s="1382"/>
      <c r="D102" s="1382"/>
      <c r="E102" s="392"/>
      <c r="F102" s="392"/>
      <c r="G102" s="392"/>
    </row>
    <row r="103" spans="1:19" ht="24" customHeight="1">
      <c r="A103" s="608" t="s">
        <v>402</v>
      </c>
      <c r="B103" s="1382" t="s">
        <v>461</v>
      </c>
      <c r="C103" s="1382"/>
      <c r="D103" s="1382"/>
      <c r="E103" s="392"/>
      <c r="F103" s="392"/>
      <c r="G103" s="392"/>
    </row>
    <row r="104" spans="1:19" ht="27" customHeight="1">
      <c r="A104" s="609" t="s">
        <v>403</v>
      </c>
      <c r="B104" s="1382" t="s">
        <v>373</v>
      </c>
      <c r="C104" s="1382"/>
      <c r="D104" s="1382"/>
      <c r="E104" s="536"/>
      <c r="F104" s="536"/>
      <c r="G104" s="536"/>
      <c r="H104" s="536"/>
      <c r="I104" s="536"/>
      <c r="J104" s="536"/>
      <c r="K104" s="536"/>
      <c r="L104" s="536"/>
      <c r="M104" s="536"/>
      <c r="N104" s="536"/>
      <c r="O104" s="536"/>
      <c r="P104" s="527"/>
      <c r="Q104" s="527"/>
      <c r="R104" s="527"/>
      <c r="S104" s="527"/>
    </row>
    <row r="105" spans="1:19" ht="27" customHeight="1">
      <c r="A105" s="609" t="s">
        <v>404</v>
      </c>
      <c r="B105" s="1382" t="s">
        <v>495</v>
      </c>
      <c r="C105" s="1382"/>
      <c r="D105" s="1382"/>
      <c r="E105" s="536"/>
      <c r="F105" s="536"/>
      <c r="G105" s="536"/>
      <c r="H105" s="536"/>
      <c r="I105" s="536"/>
      <c r="J105" s="536"/>
      <c r="K105" s="536"/>
      <c r="L105" s="536"/>
      <c r="M105" s="527"/>
      <c r="N105" s="527"/>
      <c r="O105" s="527"/>
      <c r="P105" s="527"/>
      <c r="Q105" s="527"/>
      <c r="R105" s="527"/>
      <c r="S105" s="527"/>
    </row>
    <row r="106" spans="1:19" ht="22.5" customHeight="1">
      <c r="A106" s="609" t="s">
        <v>405</v>
      </c>
      <c r="B106" s="1382" t="s">
        <v>452</v>
      </c>
      <c r="C106" s="1382"/>
      <c r="D106" s="1382"/>
      <c r="E106" s="536"/>
      <c r="F106" s="536"/>
      <c r="G106" s="536"/>
      <c r="H106" s="536"/>
      <c r="I106" s="536"/>
      <c r="J106" s="536"/>
      <c r="K106" s="536"/>
      <c r="L106" s="527"/>
      <c r="M106" s="527"/>
      <c r="N106" s="527"/>
      <c r="O106" s="527"/>
      <c r="P106" s="527"/>
      <c r="Q106" s="527"/>
      <c r="R106" s="527"/>
      <c r="S106" s="527"/>
    </row>
    <row r="107" spans="1:19">
      <c r="A107" s="527"/>
      <c r="B107" s="527"/>
      <c r="C107" s="527"/>
      <c r="D107" s="527"/>
      <c r="E107" s="527"/>
      <c r="F107" s="527"/>
      <c r="G107" s="527"/>
      <c r="H107" s="527"/>
      <c r="I107" s="527"/>
      <c r="J107" s="527"/>
      <c r="K107" s="527"/>
      <c r="L107" s="527"/>
      <c r="M107" s="527"/>
      <c r="N107" s="527"/>
      <c r="O107" s="527"/>
      <c r="P107" s="527"/>
      <c r="Q107" s="527"/>
      <c r="R107" s="527"/>
      <c r="S107" s="527"/>
    </row>
    <row r="108" spans="1:19">
      <c r="A108" s="527"/>
      <c r="B108" s="527"/>
      <c r="C108" s="527"/>
      <c r="D108" s="527"/>
      <c r="E108" s="527"/>
      <c r="F108" s="527"/>
      <c r="G108" s="527"/>
      <c r="H108" s="527"/>
      <c r="I108" s="527"/>
      <c r="J108" s="527"/>
      <c r="K108" s="527"/>
      <c r="L108" s="527"/>
      <c r="M108" s="527"/>
      <c r="N108" s="527"/>
      <c r="O108" s="527"/>
      <c r="P108" s="527"/>
      <c r="Q108" s="527"/>
      <c r="R108" s="527"/>
      <c r="S108" s="527"/>
    </row>
    <row r="109" spans="1:19">
      <c r="A109" s="527"/>
      <c r="B109" s="527"/>
      <c r="C109" s="527"/>
      <c r="D109" s="527"/>
      <c r="E109" s="527"/>
      <c r="F109" s="527"/>
      <c r="G109" s="527"/>
      <c r="H109" s="527"/>
      <c r="I109" s="527"/>
      <c r="J109" s="527"/>
      <c r="K109" s="527"/>
      <c r="L109" s="527"/>
      <c r="M109" s="527"/>
      <c r="N109" s="527"/>
      <c r="O109" s="527"/>
      <c r="P109" s="527"/>
      <c r="Q109" s="527"/>
      <c r="R109" s="527"/>
      <c r="S109" s="527"/>
    </row>
    <row r="110" spans="1:19" ht="51" customHeight="1">
      <c r="A110" s="572"/>
      <c r="B110" s="1383"/>
      <c r="C110" s="1383"/>
      <c r="D110" s="1383"/>
      <c r="E110" s="527"/>
      <c r="F110" s="527"/>
      <c r="G110" s="527"/>
      <c r="H110" s="527"/>
      <c r="I110" s="527"/>
      <c r="J110" s="527"/>
      <c r="K110" s="527"/>
      <c r="L110" s="527"/>
      <c r="M110" s="527"/>
      <c r="N110" s="527"/>
      <c r="O110" s="527"/>
      <c r="P110" s="527"/>
      <c r="Q110" s="527"/>
      <c r="R110" s="527"/>
      <c r="S110" s="527"/>
    </row>
    <row r="114" spans="1:9" ht="38.25" customHeight="1">
      <c r="A114" s="571"/>
      <c r="B114" s="1383"/>
      <c r="C114" s="1383"/>
      <c r="D114" s="1383"/>
      <c r="E114" s="527"/>
      <c r="F114" s="527"/>
      <c r="G114" s="527"/>
      <c r="H114" s="527"/>
      <c r="I114" s="527"/>
    </row>
  </sheetData>
  <mergeCells count="28">
    <mergeCell ref="B106:D106"/>
    <mergeCell ref="D89:E89"/>
    <mergeCell ref="D90:E90"/>
    <mergeCell ref="B99:D99"/>
    <mergeCell ref="B100:D100"/>
    <mergeCell ref="B110:D110"/>
    <mergeCell ref="B114:D114"/>
    <mergeCell ref="B102:D102"/>
    <mergeCell ref="B103:D103"/>
    <mergeCell ref="B104:D104"/>
    <mergeCell ref="B105:D105"/>
    <mergeCell ref="B11:D11"/>
    <mergeCell ref="B12:D12"/>
    <mergeCell ref="B13:D13"/>
    <mergeCell ref="B14:D14"/>
    <mergeCell ref="B101:D101"/>
    <mergeCell ref="B15:D15"/>
    <mergeCell ref="B16:D16"/>
    <mergeCell ref="B17:D17"/>
    <mergeCell ref="B97:D97"/>
    <mergeCell ref="B98:D98"/>
    <mergeCell ref="B10:D10"/>
    <mergeCell ref="B9:D9"/>
    <mergeCell ref="B4:D4"/>
    <mergeCell ref="B5:D5"/>
    <mergeCell ref="B6:D6"/>
    <mergeCell ref="B7:D7"/>
    <mergeCell ref="B8:D8"/>
  </mergeCells>
  <phoneticPr fontId="41" type="noConversion"/>
  <pageMargins left="0.6692913385826772" right="0.19685039370078741" top="0.51181102362204722" bottom="0.35433070866141736" header="0.31496062992125984" footer="0.31496062992125984"/>
  <pageSetup paperSize="9" scale="80" fitToHeight="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3"/>
  <sheetViews>
    <sheetView tabSelected="1" topLeftCell="A205" zoomScaleNormal="100" workbookViewId="0">
      <selection activeCell="B216" sqref="B216:D216"/>
    </sheetView>
  </sheetViews>
  <sheetFormatPr defaultRowHeight="12.75"/>
  <cols>
    <col min="1" max="1" width="10.140625" style="733" customWidth="1"/>
    <col min="2" max="2" width="110" style="733" customWidth="1"/>
    <col min="3" max="3" width="11.28515625" style="736" customWidth="1"/>
    <col min="4" max="4" width="39" style="733" customWidth="1"/>
    <col min="5" max="5" width="9.140625" style="392"/>
    <col min="6" max="6" width="15.7109375" style="392" hidden="1" customWidth="1"/>
    <col min="7" max="7" width="15" style="392" hidden="1" customWidth="1"/>
    <col min="8" max="8" width="18.28515625" style="392" hidden="1" customWidth="1"/>
    <col min="9" max="16384" width="9.140625" style="392"/>
  </cols>
  <sheetData>
    <row r="1" spans="1:8">
      <c r="E1" s="708"/>
    </row>
    <row r="2" spans="1:8" s="394" customFormat="1" ht="15.75">
      <c r="A2" s="734"/>
      <c r="B2" s="734"/>
      <c r="C2" s="1221" t="s">
        <v>2072</v>
      </c>
      <c r="D2" s="734"/>
      <c r="E2" s="708"/>
    </row>
    <row r="3" spans="1:8" s="394" customFormat="1" ht="15.75">
      <c r="A3" s="734"/>
      <c r="B3" s="734"/>
      <c r="C3" s="1236" t="s">
        <v>3514</v>
      </c>
      <c r="D3" s="734"/>
      <c r="E3" s="708"/>
    </row>
    <row r="4" spans="1:8" s="394" customFormat="1" ht="15.75">
      <c r="A4" s="734"/>
      <c r="B4" s="734"/>
      <c r="C4" s="1236" t="s">
        <v>3513</v>
      </c>
      <c r="D4" s="734"/>
      <c r="E4" s="708"/>
    </row>
    <row r="5" spans="1:8" s="394" customFormat="1" ht="15.75">
      <c r="A5" s="734"/>
      <c r="B5" s="734"/>
      <c r="C5" s="1233" t="s">
        <v>3512</v>
      </c>
      <c r="D5" s="734"/>
      <c r="E5" s="708"/>
    </row>
    <row r="6" spans="1:8" s="394" customFormat="1">
      <c r="A6" s="734"/>
      <c r="B6" s="734"/>
      <c r="C6" s="1227"/>
      <c r="D6" s="734"/>
      <c r="E6" s="708"/>
    </row>
    <row r="7" spans="1:8">
      <c r="E7" s="708"/>
    </row>
    <row r="8" spans="1:8" s="397" customFormat="1" ht="18.75" customHeight="1">
      <c r="A8" s="1406" t="s">
        <v>1766</v>
      </c>
      <c r="B8" s="1406"/>
      <c r="C8" s="1406"/>
      <c r="D8" s="1406"/>
      <c r="E8" s="708"/>
    </row>
    <row r="9" spans="1:8" ht="15.75">
      <c r="A9" s="1407" t="s">
        <v>1767</v>
      </c>
      <c r="B9" s="1407"/>
      <c r="C9" s="1407"/>
      <c r="D9" s="1407"/>
      <c r="E9" s="708"/>
    </row>
    <row r="10" spans="1:8" ht="8.25" customHeight="1">
      <c r="E10" s="708"/>
    </row>
    <row r="11" spans="1:8" s="401" customFormat="1" ht="63">
      <c r="A11" s="737" t="s">
        <v>2573</v>
      </c>
      <c r="B11" s="738" t="s">
        <v>2547</v>
      </c>
      <c r="C11" s="737" t="s">
        <v>2572</v>
      </c>
      <c r="D11" s="737" t="s">
        <v>1777</v>
      </c>
      <c r="E11" s="708"/>
      <c r="F11" s="737" t="s">
        <v>2553</v>
      </c>
      <c r="G11" s="737" t="s">
        <v>1141</v>
      </c>
      <c r="H11" s="737" t="s">
        <v>2962</v>
      </c>
    </row>
    <row r="12" spans="1:8" s="401" customFormat="1" ht="15.75">
      <c r="A12" s="737">
        <v>1</v>
      </c>
      <c r="B12" s="737">
        <v>2</v>
      </c>
      <c r="C12" s="737">
        <v>3</v>
      </c>
      <c r="D12" s="737">
        <v>4</v>
      </c>
      <c r="E12" s="708"/>
      <c r="F12" s="737"/>
      <c r="G12" s="737"/>
      <c r="H12" s="737"/>
    </row>
    <row r="13" spans="1:8" s="409" customFormat="1" ht="15.75">
      <c r="A13" s="1400">
        <v>413</v>
      </c>
      <c r="B13" s="805" t="s">
        <v>3411</v>
      </c>
      <c r="C13" s="899"/>
      <c r="D13" s="759"/>
      <c r="E13" s="708"/>
      <c r="F13" s="783"/>
      <c r="G13" s="783"/>
      <c r="H13" s="783"/>
    </row>
    <row r="14" spans="1:8" s="409" customFormat="1" ht="15.75">
      <c r="A14" s="1409"/>
      <c r="B14" s="805" t="s">
        <v>3412</v>
      </c>
      <c r="C14" s="899"/>
      <c r="D14" s="759"/>
      <c r="E14" s="708"/>
      <c r="F14" s="783"/>
      <c r="G14" s="783"/>
      <c r="H14" s="783"/>
    </row>
    <row r="15" spans="1:8" s="409" customFormat="1" ht="15.75">
      <c r="A15" s="1409"/>
      <c r="B15" s="809" t="s">
        <v>3435</v>
      </c>
      <c r="C15" s="1394" t="s">
        <v>2592</v>
      </c>
      <c r="D15" s="759"/>
      <c r="E15" s="708"/>
      <c r="F15" s="783"/>
      <c r="G15" s="783"/>
      <c r="H15" s="783"/>
    </row>
    <row r="16" spans="1:8" s="409" customFormat="1" ht="15.75">
      <c r="A16" s="1409"/>
      <c r="B16" s="793" t="s">
        <v>3050</v>
      </c>
      <c r="C16" s="1394"/>
      <c r="D16" s="759"/>
      <c r="E16" s="708"/>
      <c r="F16" s="992" t="s">
        <v>2564</v>
      </c>
      <c r="G16" s="993"/>
      <c r="H16" s="993"/>
    </row>
    <row r="17" spans="1:8" s="409" customFormat="1" ht="15.75">
      <c r="A17" s="1409"/>
      <c r="B17" s="793" t="s">
        <v>1913</v>
      </c>
      <c r="C17" s="1394"/>
      <c r="D17" s="904" t="s">
        <v>3332</v>
      </c>
      <c r="E17" s="708"/>
      <c r="F17" s="993"/>
      <c r="G17" s="993"/>
      <c r="H17" s="993"/>
    </row>
    <row r="18" spans="1:8" ht="15.75">
      <c r="A18" s="1409"/>
      <c r="B18" s="793" t="s">
        <v>2357</v>
      </c>
      <c r="C18" s="1394"/>
      <c r="D18" s="904" t="s">
        <v>3333</v>
      </c>
      <c r="E18" s="708"/>
      <c r="F18" s="531"/>
      <c r="G18" s="531"/>
      <c r="H18" s="1011" t="s">
        <v>2975</v>
      </c>
    </row>
    <row r="19" spans="1:8" ht="15.75">
      <c r="A19" s="1409"/>
      <c r="B19" s="784" t="s">
        <v>1768</v>
      </c>
      <c r="C19" s="1394"/>
      <c r="D19" s="904" t="s">
        <v>3334</v>
      </c>
      <c r="E19" s="708"/>
      <c r="F19" s="1011"/>
      <c r="G19" s="1011"/>
      <c r="H19" s="1011" t="s">
        <v>2979</v>
      </c>
    </row>
    <row r="20" spans="1:8" ht="15.75">
      <c r="A20" s="1409"/>
      <c r="B20" s="784" t="s">
        <v>1769</v>
      </c>
      <c r="C20" s="1394"/>
      <c r="D20" s="904" t="s">
        <v>3335</v>
      </c>
      <c r="E20" s="708"/>
      <c r="F20" s="1011"/>
      <c r="G20" s="1011"/>
      <c r="H20" s="1011" t="s">
        <v>2980</v>
      </c>
    </row>
    <row r="21" spans="1:8" ht="15.75">
      <c r="A21" s="1409"/>
      <c r="B21" s="784" t="s">
        <v>1770</v>
      </c>
      <c r="C21" s="1394"/>
      <c r="D21" s="904" t="s">
        <v>3336</v>
      </c>
      <c r="E21" s="708"/>
      <c r="F21" s="531"/>
      <c r="G21" s="531"/>
      <c r="H21" s="531"/>
    </row>
    <row r="22" spans="1:8" ht="15.75">
      <c r="A22" s="1409"/>
      <c r="B22" s="784" t="s">
        <v>1771</v>
      </c>
      <c r="C22" s="1394"/>
      <c r="D22" s="904" t="s">
        <v>3337</v>
      </c>
      <c r="E22" s="708"/>
      <c r="F22" s="840"/>
      <c r="G22" s="840"/>
      <c r="H22" s="840"/>
    </row>
    <row r="23" spans="1:8" ht="15.75">
      <c r="A23" s="1409"/>
      <c r="B23" s="784" t="s">
        <v>3051</v>
      </c>
      <c r="C23" s="1396"/>
      <c r="D23" s="905"/>
      <c r="E23" s="708"/>
      <c r="F23" s="531"/>
      <c r="G23" s="531"/>
      <c r="H23" s="531"/>
    </row>
    <row r="24" spans="1:8" ht="15.75">
      <c r="A24" s="1409"/>
      <c r="B24" s="793" t="s">
        <v>1913</v>
      </c>
      <c r="C24" s="1396"/>
      <c r="D24" s="904" t="s">
        <v>3338</v>
      </c>
      <c r="E24" s="708"/>
      <c r="F24" s="531"/>
      <c r="G24" s="531"/>
      <c r="H24" s="1011" t="s">
        <v>2976</v>
      </c>
    </row>
    <row r="25" spans="1:8" ht="15.75">
      <c r="A25" s="1409"/>
      <c r="B25" s="784" t="s">
        <v>1768</v>
      </c>
      <c r="C25" s="1396"/>
      <c r="D25" s="872" t="s">
        <v>3339</v>
      </c>
      <c r="E25" s="708"/>
      <c r="F25" s="531"/>
      <c r="G25" s="531"/>
      <c r="H25" s="1011" t="s">
        <v>2978</v>
      </c>
    </row>
    <row r="26" spans="1:8" ht="15.75">
      <c r="A26" s="1409"/>
      <c r="B26" s="784" t="s">
        <v>1769</v>
      </c>
      <c r="C26" s="1396"/>
      <c r="D26" s="872" t="s">
        <v>3340</v>
      </c>
      <c r="E26" s="708"/>
      <c r="F26" s="531"/>
      <c r="G26" s="531"/>
      <c r="H26" s="1011" t="s">
        <v>2981</v>
      </c>
    </row>
    <row r="27" spans="1:8" ht="15.75">
      <c r="A27" s="1409"/>
      <c r="B27" s="784" t="s">
        <v>1770</v>
      </c>
      <c r="C27" s="1396"/>
      <c r="D27" s="872" t="s">
        <v>3341</v>
      </c>
      <c r="E27" s="708"/>
      <c r="F27" s="531"/>
      <c r="G27" s="531"/>
      <c r="H27" s="531"/>
    </row>
    <row r="28" spans="1:8" ht="15.75">
      <c r="A28" s="1409"/>
      <c r="B28" s="784" t="s">
        <v>1771</v>
      </c>
      <c r="C28" s="1396"/>
      <c r="D28" s="872" t="s">
        <v>3342</v>
      </c>
      <c r="E28" s="708"/>
      <c r="F28" s="840"/>
      <c r="G28" s="840"/>
      <c r="H28" s="840"/>
    </row>
    <row r="29" spans="1:8" ht="31.5">
      <c r="A29" s="1409"/>
      <c r="B29" s="793" t="s">
        <v>3052</v>
      </c>
      <c r="C29" s="1396"/>
      <c r="D29" s="1025" t="s">
        <v>3217</v>
      </c>
      <c r="E29" s="708"/>
      <c r="F29" s="531"/>
      <c r="G29" s="531"/>
      <c r="H29" s="531"/>
    </row>
    <row r="30" spans="1:8" ht="49.5">
      <c r="A30" s="1409"/>
      <c r="B30" s="793" t="s">
        <v>3452</v>
      </c>
      <c r="C30" s="1230" t="s">
        <v>2593</v>
      </c>
      <c r="D30" s="945">
        <v>80</v>
      </c>
      <c r="E30" s="708"/>
      <c r="F30" s="531"/>
      <c r="G30" s="531"/>
      <c r="H30" s="531"/>
    </row>
    <row r="31" spans="1:8" ht="15.75">
      <c r="A31" s="1409"/>
      <c r="B31" s="793" t="s">
        <v>3453</v>
      </c>
      <c r="C31" s="1398" t="s">
        <v>2594</v>
      </c>
      <c r="D31" s="1167"/>
      <c r="E31" s="708"/>
      <c r="F31" s="531"/>
      <c r="G31" s="531"/>
      <c r="H31" s="531"/>
    </row>
    <row r="32" spans="1:8" ht="15.75">
      <c r="A32" s="1409"/>
      <c r="B32" s="784" t="s">
        <v>3419</v>
      </c>
      <c r="C32" s="1396"/>
      <c r="D32" s="954">
        <v>5</v>
      </c>
      <c r="E32" s="708"/>
      <c r="F32" s="531"/>
      <c r="G32" s="531"/>
      <c r="H32" s="531"/>
    </row>
    <row r="33" spans="1:8" ht="15.75">
      <c r="A33" s="1409"/>
      <c r="B33" s="784" t="s">
        <v>3420</v>
      </c>
      <c r="C33" s="1396"/>
      <c r="D33" s="954">
        <v>5</v>
      </c>
      <c r="E33" s="708"/>
      <c r="F33" s="531"/>
      <c r="G33" s="531"/>
      <c r="H33" s="531"/>
    </row>
    <row r="34" spans="1:8" ht="15.75">
      <c r="A34" s="1409"/>
      <c r="B34" s="784" t="s">
        <v>3421</v>
      </c>
      <c r="C34" s="1396"/>
      <c r="D34" s="954">
        <v>6</v>
      </c>
      <c r="E34" s="708"/>
      <c r="F34" s="840"/>
      <c r="G34" s="840"/>
      <c r="H34" s="840"/>
    </row>
    <row r="35" spans="1:8" ht="15.75">
      <c r="A35" s="1409"/>
      <c r="B35" s="784" t="s">
        <v>3422</v>
      </c>
      <c r="C35" s="1396"/>
      <c r="D35" s="954">
        <v>8</v>
      </c>
      <c r="E35" s="708"/>
      <c r="F35" s="531"/>
      <c r="G35" s="531"/>
      <c r="H35" s="531"/>
    </row>
    <row r="36" spans="1:8" ht="15.75">
      <c r="A36" s="1409"/>
      <c r="B36" s="784" t="s">
        <v>3423</v>
      </c>
      <c r="C36" s="1396"/>
      <c r="D36" s="954">
        <v>10</v>
      </c>
      <c r="E36" s="708"/>
      <c r="F36" s="531"/>
      <c r="G36" s="531"/>
      <c r="H36" s="531"/>
    </row>
    <row r="37" spans="1:8" ht="31.5">
      <c r="A37" s="1409"/>
      <c r="B37" s="793" t="s">
        <v>3454</v>
      </c>
      <c r="C37" s="1394" t="s">
        <v>2595</v>
      </c>
      <c r="D37" s="907"/>
      <c r="E37" s="708"/>
      <c r="F37" s="531"/>
      <c r="G37" s="531"/>
      <c r="H37" s="531"/>
    </row>
    <row r="38" spans="1:8" ht="15.75">
      <c r="A38" s="1409"/>
      <c r="B38" s="793" t="s">
        <v>2270</v>
      </c>
      <c r="C38" s="1396"/>
      <c r="D38" s="759"/>
      <c r="E38" s="708"/>
      <c r="F38" s="531"/>
      <c r="G38" s="531"/>
      <c r="H38" s="531"/>
    </row>
    <row r="39" spans="1:8" ht="15.75">
      <c r="A39" s="1409"/>
      <c r="B39" s="793" t="s">
        <v>3056</v>
      </c>
      <c r="C39" s="1396"/>
      <c r="D39" s="954">
        <v>0</v>
      </c>
      <c r="E39" s="708"/>
      <c r="F39" s="531"/>
      <c r="G39" s="531"/>
      <c r="H39" s="531"/>
    </row>
    <row r="40" spans="1:8" ht="15.75">
      <c r="A40" s="1409"/>
      <c r="B40" s="793" t="s">
        <v>3432</v>
      </c>
      <c r="C40" s="1396"/>
      <c r="D40" s="954" t="s">
        <v>3433</v>
      </c>
      <c r="E40" s="708"/>
      <c r="F40" s="783"/>
      <c r="G40" s="783"/>
      <c r="H40" s="783"/>
    </row>
    <row r="41" spans="1:8" ht="15.75">
      <c r="A41" s="1409"/>
      <c r="B41" s="793" t="s">
        <v>2271</v>
      </c>
      <c r="C41" s="1396"/>
      <c r="D41" s="1168"/>
      <c r="E41" s="708"/>
      <c r="F41" s="531"/>
      <c r="G41" s="531"/>
      <c r="H41" s="531"/>
    </row>
    <row r="42" spans="1:8" ht="15.75">
      <c r="A42" s="1409"/>
      <c r="B42" s="793" t="s">
        <v>2612</v>
      </c>
      <c r="C42" s="1396"/>
      <c r="D42" s="954">
        <v>0</v>
      </c>
      <c r="E42" s="708"/>
      <c r="F42" s="783"/>
      <c r="G42" s="783"/>
      <c r="H42" s="783"/>
    </row>
    <row r="43" spans="1:8" ht="15.75">
      <c r="A43" s="1409"/>
      <c r="B43" s="793" t="s">
        <v>2272</v>
      </c>
      <c r="C43" s="1396"/>
      <c r="D43" s="954" t="s">
        <v>3431</v>
      </c>
      <c r="E43" s="708"/>
      <c r="F43" s="785"/>
      <c r="G43" s="785"/>
      <c r="H43" s="785"/>
    </row>
    <row r="44" spans="1:8" ht="33.75">
      <c r="A44" s="1409"/>
      <c r="B44" s="1215" t="s">
        <v>3442</v>
      </c>
      <c r="C44" s="1396"/>
      <c r="D44" s="910" t="s">
        <v>3451</v>
      </c>
      <c r="E44" s="708"/>
      <c r="F44" s="1011"/>
      <c r="G44" s="1011"/>
      <c r="H44" s="1011"/>
    </row>
    <row r="45" spans="1:8" ht="15.75">
      <c r="A45" s="1409"/>
      <c r="B45" s="1109" t="s">
        <v>3443</v>
      </c>
      <c r="C45" s="1396"/>
      <c r="D45" s="954" t="s">
        <v>3434</v>
      </c>
      <c r="E45" s="708"/>
      <c r="F45" s="1012">
        <v>4.0000000000000001E-3</v>
      </c>
      <c r="G45" s="1012"/>
      <c r="H45" s="1012"/>
    </row>
    <row r="46" spans="1:8" ht="15.75">
      <c r="A46" s="1409"/>
      <c r="B46" s="793" t="s">
        <v>3444</v>
      </c>
      <c r="C46" s="1396"/>
      <c r="D46" s="954" t="s">
        <v>3343</v>
      </c>
      <c r="E46" s="708"/>
      <c r="F46" s="1012">
        <v>6.0000000000000001E-3</v>
      </c>
      <c r="G46" s="1012"/>
      <c r="H46" s="1012">
        <v>7.4999999999999997E-3</v>
      </c>
    </row>
    <row r="47" spans="1:8" ht="15.75">
      <c r="A47" s="1409"/>
      <c r="B47" s="793" t="s">
        <v>3445</v>
      </c>
      <c r="C47" s="1396"/>
      <c r="D47" s="954" t="s">
        <v>3395</v>
      </c>
      <c r="E47" s="708"/>
      <c r="F47" s="783"/>
      <c r="G47" s="783"/>
      <c r="H47" s="783"/>
    </row>
    <row r="48" spans="1:8" ht="31.5">
      <c r="A48" s="1409"/>
      <c r="B48" s="1232" t="s">
        <v>3455</v>
      </c>
      <c r="C48" s="1394" t="s">
        <v>2596</v>
      </c>
      <c r="D48" s="836"/>
      <c r="E48" s="708"/>
      <c r="F48" s="531"/>
      <c r="G48" s="531"/>
      <c r="H48" s="531"/>
    </row>
    <row r="49" spans="1:8" ht="15.75">
      <c r="A49" s="1409"/>
      <c r="B49" s="793" t="s">
        <v>3067</v>
      </c>
      <c r="C49" s="1396"/>
      <c r="D49" s="759"/>
      <c r="E49" s="708"/>
      <c r="F49" s="531"/>
      <c r="G49" s="531"/>
      <c r="H49" s="531"/>
    </row>
    <row r="50" spans="1:8" s="1214" customFormat="1" ht="15.75">
      <c r="A50" s="1409"/>
      <c r="B50" s="793" t="s">
        <v>2357</v>
      </c>
      <c r="C50" s="1396"/>
      <c r="D50" s="954" t="s">
        <v>3433</v>
      </c>
      <c r="E50" s="1159"/>
      <c r="F50" s="1212"/>
      <c r="G50" s="1213"/>
      <c r="H50" s="1213"/>
    </row>
    <row r="51" spans="1:8" ht="15.75">
      <c r="A51" s="1409"/>
      <c r="B51" s="784" t="s">
        <v>1768</v>
      </c>
      <c r="C51" s="1396"/>
      <c r="D51" s="899" t="s">
        <v>3436</v>
      </c>
      <c r="E51" s="708"/>
      <c r="F51" s="890"/>
      <c r="G51" s="531"/>
      <c r="H51" s="531"/>
    </row>
    <row r="52" spans="1:8" ht="15.75">
      <c r="A52" s="1409"/>
      <c r="B52" s="784" t="s">
        <v>1772</v>
      </c>
      <c r="C52" s="1396"/>
      <c r="D52" s="899" t="s">
        <v>3437</v>
      </c>
      <c r="E52" s="708"/>
      <c r="F52" s="890"/>
      <c r="G52" s="531"/>
      <c r="H52" s="531"/>
    </row>
    <row r="53" spans="1:8" ht="15.75">
      <c r="A53" s="1409"/>
      <c r="B53" s="784" t="s">
        <v>1773</v>
      </c>
      <c r="C53" s="1396"/>
      <c r="D53" s="899" t="s">
        <v>3437</v>
      </c>
      <c r="E53" s="708"/>
      <c r="F53" s="890"/>
      <c r="G53" s="531"/>
      <c r="H53" s="531"/>
    </row>
    <row r="54" spans="1:8" ht="15.75">
      <c r="A54" s="1409"/>
      <c r="B54" s="1021" t="s">
        <v>3438</v>
      </c>
      <c r="C54" s="1396"/>
      <c r="D54" s="954" t="s">
        <v>3344</v>
      </c>
      <c r="E54" s="708"/>
      <c r="F54" s="890"/>
      <c r="G54" s="531"/>
      <c r="H54" s="1064">
        <v>1.4999999999999999E-2</v>
      </c>
    </row>
    <row r="55" spans="1:8" ht="15.75">
      <c r="A55" s="1409"/>
      <c r="B55" s="793" t="s">
        <v>3456</v>
      </c>
      <c r="C55" s="1394" t="s">
        <v>2597</v>
      </c>
      <c r="D55" s="759"/>
      <c r="E55" s="708"/>
      <c r="F55" s="890"/>
      <c r="G55" s="531"/>
      <c r="H55" s="531"/>
    </row>
    <row r="56" spans="1:8" ht="31.5">
      <c r="A56" s="1409"/>
      <c r="B56" s="793" t="s">
        <v>3511</v>
      </c>
      <c r="C56" s="1394"/>
      <c r="D56" s="954" t="s">
        <v>3433</v>
      </c>
      <c r="E56" s="708"/>
      <c r="F56" s="890"/>
      <c r="G56" s="531"/>
      <c r="H56" s="1060">
        <v>0</v>
      </c>
    </row>
    <row r="57" spans="1:8" ht="15.75">
      <c r="A57" s="1409"/>
      <c r="B57" s="784" t="s">
        <v>3070</v>
      </c>
      <c r="C57" s="1394"/>
      <c r="D57" s="899" t="s">
        <v>3346</v>
      </c>
      <c r="E57" s="708"/>
      <c r="F57" s="890"/>
      <c r="G57" s="531"/>
      <c r="H57" s="531"/>
    </row>
    <row r="58" spans="1:8" ht="15.75" customHeight="1">
      <c r="A58" s="1409"/>
      <c r="B58" s="793" t="s">
        <v>3457</v>
      </c>
      <c r="C58" s="899" t="s">
        <v>2598</v>
      </c>
      <c r="D58" s="944" t="s">
        <v>3347</v>
      </c>
      <c r="E58" s="708"/>
      <c r="F58" s="783"/>
      <c r="G58" s="783"/>
      <c r="H58" s="783"/>
    </row>
    <row r="59" spans="1:8" ht="31.5">
      <c r="A59" s="1409"/>
      <c r="B59" s="784" t="s">
        <v>3458</v>
      </c>
      <c r="C59" s="1230" t="s">
        <v>2664</v>
      </c>
      <c r="D59" s="946" t="s">
        <v>3396</v>
      </c>
      <c r="E59" s="708"/>
      <c r="F59" s="1011" t="s">
        <v>2566</v>
      </c>
      <c r="G59" s="1011"/>
      <c r="H59" s="1011"/>
    </row>
    <row r="60" spans="1:8" ht="15.75">
      <c r="A60" s="1409"/>
      <c r="B60" s="793" t="s">
        <v>3459</v>
      </c>
      <c r="C60" s="1230" t="s">
        <v>2665</v>
      </c>
      <c r="D60" s="954" t="s">
        <v>3348</v>
      </c>
      <c r="E60" s="708"/>
      <c r="F60" s="1011" t="s">
        <v>2567</v>
      </c>
      <c r="G60" s="1011"/>
      <c r="H60" s="1011"/>
    </row>
    <row r="61" spans="1:8" ht="15.75">
      <c r="A61" s="1409"/>
      <c r="B61" s="784" t="s">
        <v>3460</v>
      </c>
      <c r="C61" s="1230" t="s">
        <v>2666</v>
      </c>
      <c r="D61" s="954" t="s">
        <v>3348</v>
      </c>
      <c r="E61" s="708"/>
      <c r="F61" s="1011" t="s">
        <v>2567</v>
      </c>
      <c r="G61" s="1011"/>
      <c r="H61" s="1011"/>
    </row>
    <row r="62" spans="1:8" ht="15.75">
      <c r="A62" s="1409"/>
      <c r="B62" s="784" t="s">
        <v>3461</v>
      </c>
      <c r="C62" s="1230" t="s">
        <v>2667</v>
      </c>
      <c r="D62" s="954" t="s">
        <v>3349</v>
      </c>
      <c r="E62" s="708"/>
      <c r="F62" s="783"/>
      <c r="G62" s="783"/>
      <c r="H62" s="783"/>
    </row>
    <row r="63" spans="1:8" ht="15.75">
      <c r="A63" s="1409"/>
      <c r="B63" s="784" t="s">
        <v>3462</v>
      </c>
      <c r="C63" s="1230" t="s">
        <v>2668</v>
      </c>
      <c r="D63" s="954" t="s">
        <v>3349</v>
      </c>
      <c r="E63" s="825"/>
      <c r="F63" s="1013"/>
      <c r="G63" s="1013"/>
      <c r="H63" s="1013"/>
    </row>
    <row r="64" spans="1:8" ht="15.75" customHeight="1">
      <c r="A64" s="1409"/>
      <c r="B64" s="793" t="s">
        <v>3463</v>
      </c>
      <c r="C64" s="923" t="s">
        <v>3469</v>
      </c>
      <c r="D64" s="954" t="s">
        <v>3350</v>
      </c>
      <c r="E64" s="708"/>
      <c r="F64" s="783"/>
      <c r="G64" s="783"/>
      <c r="H64" s="783"/>
    </row>
    <row r="65" spans="1:8" ht="15.75">
      <c r="A65" s="1409"/>
      <c r="B65" s="793" t="s">
        <v>3464</v>
      </c>
      <c r="C65" s="1230" t="s">
        <v>2670</v>
      </c>
      <c r="D65" s="899" t="s">
        <v>2158</v>
      </c>
      <c r="E65" s="708"/>
      <c r="F65" s="839"/>
      <c r="G65" s="839"/>
      <c r="H65" s="839"/>
    </row>
    <row r="66" spans="1:8" ht="15.75">
      <c r="A66" s="1409"/>
      <c r="B66" s="793" t="s">
        <v>3465</v>
      </c>
      <c r="C66" s="1230" t="s">
        <v>2671</v>
      </c>
      <c r="D66" s="906" t="s">
        <v>3351</v>
      </c>
      <c r="E66" s="708"/>
      <c r="F66" s="839"/>
      <c r="G66" s="839"/>
      <c r="H66" s="839"/>
    </row>
    <row r="67" spans="1:8" s="423" customFormat="1" ht="15.75">
      <c r="A67" s="1409"/>
      <c r="B67" s="793" t="s">
        <v>3466</v>
      </c>
      <c r="C67" s="1394" t="s">
        <v>2672</v>
      </c>
      <c r="D67" s="906" t="s">
        <v>3374</v>
      </c>
      <c r="E67" s="708"/>
      <c r="F67" s="890"/>
      <c r="G67" s="1006"/>
      <c r="H67" s="1006"/>
    </row>
    <row r="68" spans="1:8" s="423" customFormat="1" ht="15.75">
      <c r="A68" s="1409"/>
      <c r="B68" s="793" t="s">
        <v>3502</v>
      </c>
      <c r="C68" s="1396"/>
      <c r="D68" s="899" t="s">
        <v>3352</v>
      </c>
      <c r="E68" s="708"/>
      <c r="F68" s="890"/>
      <c r="G68" s="1006"/>
      <c r="H68" s="1006"/>
    </row>
    <row r="69" spans="1:8" s="423" customFormat="1" ht="15.75">
      <c r="A69" s="1409"/>
      <c r="B69" s="793" t="s">
        <v>3467</v>
      </c>
      <c r="C69" s="1394" t="s">
        <v>2673</v>
      </c>
      <c r="D69" s="759"/>
      <c r="E69" s="708"/>
      <c r="F69" s="1006"/>
      <c r="G69" s="1006"/>
      <c r="H69" s="1006"/>
    </row>
    <row r="70" spans="1:8" s="423" customFormat="1" ht="15.75">
      <c r="A70" s="1409"/>
      <c r="B70" s="1110" t="s">
        <v>3471</v>
      </c>
      <c r="C70" s="1396"/>
      <c r="D70" s="945">
        <v>32</v>
      </c>
      <c r="E70" s="708"/>
      <c r="F70" s="1006"/>
      <c r="G70" s="1006"/>
      <c r="H70" s="1006"/>
    </row>
    <row r="71" spans="1:8" s="423" customFormat="1" ht="15.75">
      <c r="A71" s="1409"/>
      <c r="B71" s="1110" t="s">
        <v>3472</v>
      </c>
      <c r="C71" s="1396"/>
      <c r="D71" s="1136"/>
      <c r="E71" s="708"/>
      <c r="F71" s="1006"/>
      <c r="G71" s="1006"/>
      <c r="H71" s="1006"/>
    </row>
    <row r="72" spans="1:8" s="423" customFormat="1" ht="15.75" customHeight="1">
      <c r="A72" s="1409"/>
      <c r="B72" s="793" t="s">
        <v>3470</v>
      </c>
      <c r="C72" s="1396"/>
      <c r="D72" s="945">
        <v>80</v>
      </c>
      <c r="E72" s="708"/>
      <c r="F72" s="1006"/>
      <c r="G72" s="1006"/>
      <c r="H72" s="1006"/>
    </row>
    <row r="73" spans="1:8" s="423" customFormat="1" ht="15.75">
      <c r="A73" s="1409"/>
      <c r="B73" s="1110" t="s">
        <v>3503</v>
      </c>
      <c r="C73" s="1396"/>
      <c r="D73" s="945">
        <v>200</v>
      </c>
      <c r="E73" s="708"/>
      <c r="F73" s="1006"/>
      <c r="G73" s="1006"/>
      <c r="H73" s="1006"/>
    </row>
    <row r="74" spans="1:8" ht="15.75">
      <c r="A74" s="1409"/>
      <c r="B74" s="1110" t="s">
        <v>3473</v>
      </c>
      <c r="C74" s="1396"/>
      <c r="D74" s="945">
        <v>24</v>
      </c>
      <c r="E74" s="708"/>
      <c r="F74" s="890"/>
      <c r="G74" s="531"/>
      <c r="H74" s="531"/>
    </row>
    <row r="75" spans="1:8" ht="15.75" customHeight="1">
      <c r="A75" s="1409"/>
      <c r="B75" s="793" t="s">
        <v>3468</v>
      </c>
      <c r="C75" s="1394" t="s">
        <v>2674</v>
      </c>
      <c r="D75" s="945">
        <v>240</v>
      </c>
      <c r="E75" s="708"/>
      <c r="F75" s="531"/>
      <c r="G75" s="531"/>
      <c r="H75" s="531"/>
    </row>
    <row r="76" spans="1:8" ht="15.75">
      <c r="A76" s="1410"/>
      <c r="B76" s="807" t="s">
        <v>3474</v>
      </c>
      <c r="C76" s="1397"/>
      <c r="D76" s="955">
        <v>208</v>
      </c>
      <c r="E76" s="708"/>
      <c r="F76" s="531"/>
      <c r="G76" s="531"/>
      <c r="H76" s="531"/>
    </row>
    <row r="77" spans="1:8" ht="15.75">
      <c r="A77" s="1403">
        <v>413</v>
      </c>
      <c r="B77" s="1223" t="s">
        <v>3446</v>
      </c>
      <c r="C77" s="1225"/>
      <c r="D77" s="1137"/>
      <c r="E77" s="708"/>
      <c r="F77" s="531"/>
      <c r="G77" s="531"/>
      <c r="H77" s="531"/>
    </row>
    <row r="78" spans="1:8" s="1214" customFormat="1" ht="15.75">
      <c r="A78" s="1411"/>
      <c r="B78" s="793" t="s">
        <v>3475</v>
      </c>
      <c r="C78" s="1065" t="s">
        <v>963</v>
      </c>
      <c r="D78" s="923" t="s">
        <v>3375</v>
      </c>
      <c r="E78" s="1159"/>
      <c r="F78" s="1212"/>
      <c r="G78" s="1213"/>
      <c r="H78" s="1213"/>
    </row>
    <row r="79" spans="1:8" s="1214" customFormat="1" ht="15.75">
      <c r="A79" s="1411"/>
      <c r="B79" s="793" t="s">
        <v>3476</v>
      </c>
      <c r="C79" s="1065" t="s">
        <v>2675</v>
      </c>
      <c r="D79" s="923" t="s">
        <v>3231</v>
      </c>
      <c r="E79" s="1159"/>
      <c r="F79" s="1212"/>
      <c r="G79" s="1213"/>
      <c r="H79" s="1213"/>
    </row>
    <row r="80" spans="1:8" s="1214" customFormat="1" ht="15.75">
      <c r="A80" s="1411"/>
      <c r="B80" s="793" t="s">
        <v>3477</v>
      </c>
      <c r="C80" s="1065" t="s">
        <v>2676</v>
      </c>
      <c r="D80" s="923" t="s">
        <v>3232</v>
      </c>
      <c r="E80" s="1159"/>
      <c r="F80" s="1212"/>
      <c r="G80" s="1213"/>
      <c r="H80" s="1213"/>
    </row>
    <row r="81" spans="1:8" s="1214" customFormat="1" ht="15.75">
      <c r="A81" s="1411"/>
      <c r="B81" s="1113" t="s">
        <v>3478</v>
      </c>
      <c r="C81" s="1394" t="s">
        <v>964</v>
      </c>
      <c r="D81" s="923"/>
      <c r="E81" s="1159"/>
      <c r="F81" s="1212"/>
      <c r="G81" s="1213"/>
      <c r="H81" s="1213"/>
    </row>
    <row r="82" spans="1:8" s="1214" customFormat="1" ht="15.75">
      <c r="A82" s="1411"/>
      <c r="B82" s="1113" t="s">
        <v>3099</v>
      </c>
      <c r="C82" s="1396"/>
      <c r="D82" s="923">
        <v>0</v>
      </c>
      <c r="E82" s="1159"/>
      <c r="F82" s="1212"/>
      <c r="G82" s="1213"/>
      <c r="H82" s="1213"/>
    </row>
    <row r="83" spans="1:8" s="1214" customFormat="1" ht="31.5">
      <c r="A83" s="1411"/>
      <c r="B83" s="1113" t="s">
        <v>3100</v>
      </c>
      <c r="C83" s="1396"/>
      <c r="D83" s="1231" t="s">
        <v>3447</v>
      </c>
      <c r="E83" s="1159"/>
      <c r="F83" s="1212"/>
      <c r="G83" s="1213"/>
      <c r="H83" s="1213"/>
    </row>
    <row r="84" spans="1:8" s="1214" customFormat="1" ht="15.75">
      <c r="A84" s="1411"/>
      <c r="B84" s="793" t="s">
        <v>3479</v>
      </c>
      <c r="C84" s="1394" t="s">
        <v>2678</v>
      </c>
      <c r="D84" s="923"/>
      <c r="E84" s="1159"/>
      <c r="F84" s="1212"/>
      <c r="G84" s="1213"/>
      <c r="H84" s="1213"/>
    </row>
    <row r="85" spans="1:8" s="1214" customFormat="1" ht="15.75" customHeight="1">
      <c r="A85" s="1411"/>
      <c r="B85" s="1113" t="s">
        <v>3099</v>
      </c>
      <c r="C85" s="1396"/>
      <c r="D85" s="923">
        <v>0</v>
      </c>
      <c r="E85" s="1159"/>
      <c r="F85" s="1212"/>
      <c r="G85" s="1213"/>
      <c r="H85" s="1213"/>
    </row>
    <row r="86" spans="1:8" s="1214" customFormat="1" ht="31.5">
      <c r="A86" s="1411"/>
      <c r="B86" s="1113" t="s">
        <v>3100</v>
      </c>
      <c r="C86" s="1396"/>
      <c r="D86" s="1231" t="s">
        <v>3447</v>
      </c>
      <c r="E86" s="1159"/>
      <c r="F86" s="783"/>
      <c r="G86" s="783"/>
      <c r="H86" s="783"/>
    </row>
    <row r="87" spans="1:8" s="1214" customFormat="1" ht="31.5">
      <c r="A87" s="1411"/>
      <c r="B87" s="1112" t="s">
        <v>3480</v>
      </c>
      <c r="C87" s="1394" t="s">
        <v>2686</v>
      </c>
      <c r="D87" s="923"/>
      <c r="E87" s="1159"/>
      <c r="F87" s="1213"/>
      <c r="G87" s="1213"/>
      <c r="H87" s="1213"/>
    </row>
    <row r="88" spans="1:8" s="1214" customFormat="1" ht="31.5">
      <c r="A88" s="1411"/>
      <c r="B88" s="1113" t="s">
        <v>3099</v>
      </c>
      <c r="C88" s="1396"/>
      <c r="D88" s="1231" t="s">
        <v>3447</v>
      </c>
      <c r="E88" s="1159"/>
      <c r="F88" s="1212"/>
      <c r="G88" s="1213"/>
      <c r="H88" s="1213"/>
    </row>
    <row r="89" spans="1:8" s="1214" customFormat="1" ht="31.5">
      <c r="A89" s="1411"/>
      <c r="B89" s="1113" t="s">
        <v>3100</v>
      </c>
      <c r="C89" s="1396"/>
      <c r="D89" s="1231" t="s">
        <v>3447</v>
      </c>
      <c r="E89" s="1159"/>
      <c r="F89" s="1212"/>
      <c r="G89" s="1213"/>
      <c r="H89" s="1213"/>
    </row>
    <row r="90" spans="1:8" ht="28.5">
      <c r="A90" s="1411"/>
      <c r="B90" s="1148" t="s">
        <v>3481</v>
      </c>
      <c r="C90" s="1066" t="s">
        <v>965</v>
      </c>
      <c r="D90" s="1217" t="s">
        <v>3439</v>
      </c>
      <c r="E90" s="708"/>
      <c r="F90" s="890"/>
      <c r="G90" s="531"/>
      <c r="H90" s="531"/>
    </row>
    <row r="91" spans="1:8" ht="15.75">
      <c r="A91" s="1411"/>
      <c r="B91" s="793" t="s">
        <v>3482</v>
      </c>
      <c r="C91" s="1394" t="s">
        <v>2687</v>
      </c>
      <c r="D91" s="923"/>
      <c r="E91" s="708"/>
      <c r="F91" s="890"/>
      <c r="G91" s="531"/>
      <c r="H91" s="531"/>
    </row>
    <row r="92" spans="1:8" ht="15.75">
      <c r="A92" s="1411"/>
      <c r="B92" s="1222" t="s">
        <v>3104</v>
      </c>
      <c r="C92" s="1396"/>
      <c r="D92" s="923">
        <v>0</v>
      </c>
      <c r="E92" s="708"/>
      <c r="F92" s="890"/>
      <c r="G92" s="531"/>
      <c r="H92" s="531"/>
    </row>
    <row r="93" spans="1:8" ht="15.75">
      <c r="A93" s="1411"/>
      <c r="B93" s="793" t="s">
        <v>3105</v>
      </c>
      <c r="C93" s="1396"/>
      <c r="D93" s="923" t="s">
        <v>3431</v>
      </c>
      <c r="E93" s="708"/>
      <c r="F93" s="890"/>
      <c r="G93" s="531"/>
      <c r="H93" s="531"/>
    </row>
    <row r="94" spans="1:8" s="1214" customFormat="1" ht="15.75">
      <c r="A94" s="1411"/>
      <c r="B94" s="793" t="s">
        <v>3483</v>
      </c>
      <c r="C94" s="961" t="s">
        <v>2688</v>
      </c>
      <c r="D94" s="923">
        <v>5</v>
      </c>
      <c r="E94" s="1159"/>
      <c r="F94" s="1212"/>
      <c r="G94" s="1213"/>
      <c r="H94" s="1213"/>
    </row>
    <row r="95" spans="1:8" ht="31.5">
      <c r="A95" s="1412"/>
      <c r="B95" s="1114" t="s">
        <v>3484</v>
      </c>
      <c r="C95" s="1226" t="s">
        <v>968</v>
      </c>
      <c r="D95" s="1224" t="s">
        <v>3504</v>
      </c>
      <c r="E95" s="708"/>
      <c r="F95" s="890"/>
      <c r="G95" s="531"/>
      <c r="H95" s="531"/>
    </row>
    <row r="96" spans="1:8" ht="15.75">
      <c r="A96" s="1405">
        <v>413</v>
      </c>
      <c r="B96" s="1115" t="s">
        <v>3426</v>
      </c>
      <c r="C96" s="961"/>
      <c r="D96" s="923"/>
      <c r="E96" s="708"/>
      <c r="F96" s="890"/>
      <c r="G96" s="531"/>
      <c r="H96" s="531"/>
    </row>
    <row r="97" spans="1:8" ht="15.75">
      <c r="A97" s="1411"/>
      <c r="B97" s="892" t="s">
        <v>3485</v>
      </c>
      <c r="C97" s="1394" t="s">
        <v>2693</v>
      </c>
      <c r="D97" s="945"/>
      <c r="E97" s="708"/>
      <c r="F97" s="890"/>
      <c r="G97" s="531"/>
      <c r="H97" s="531"/>
    </row>
    <row r="98" spans="1:8" ht="15.75">
      <c r="A98" s="1411"/>
      <c r="B98" s="1215" t="s">
        <v>3104</v>
      </c>
      <c r="C98" s="1396"/>
      <c r="D98" s="923" t="s">
        <v>3448</v>
      </c>
      <c r="E98" s="708"/>
      <c r="F98" s="890"/>
      <c r="G98" s="531"/>
      <c r="H98" s="531"/>
    </row>
    <row r="99" spans="1:8" ht="15.75">
      <c r="A99" s="1411"/>
      <c r="B99" s="793" t="s">
        <v>3105</v>
      </c>
      <c r="C99" s="1396"/>
      <c r="D99" s="923" t="s">
        <v>3449</v>
      </c>
      <c r="E99" s="708"/>
      <c r="F99" s="890"/>
      <c r="G99" s="531"/>
      <c r="H99" s="531"/>
    </row>
    <row r="100" spans="1:8" ht="15.75">
      <c r="A100" s="1411"/>
      <c r="B100" s="1116" t="s">
        <v>3486</v>
      </c>
      <c r="C100" s="1394" t="s">
        <v>2701</v>
      </c>
      <c r="D100" s="923"/>
      <c r="E100" s="708"/>
      <c r="F100" s="890"/>
      <c r="G100" s="531"/>
      <c r="H100" s="531"/>
    </row>
    <row r="101" spans="1:8" s="1214" customFormat="1" ht="15.75">
      <c r="A101" s="1411"/>
      <c r="B101" s="1215" t="s">
        <v>3104</v>
      </c>
      <c r="C101" s="1396"/>
      <c r="D101" s="923" t="s">
        <v>3441</v>
      </c>
      <c r="E101" s="1159"/>
      <c r="F101" s="1212"/>
      <c r="G101" s="1213"/>
      <c r="H101" s="1213"/>
    </row>
    <row r="102" spans="1:8" s="1214" customFormat="1" ht="15.75">
      <c r="A102" s="1411"/>
      <c r="B102" s="793" t="s">
        <v>3105</v>
      </c>
      <c r="C102" s="1396"/>
      <c r="D102" s="923" t="s">
        <v>3440</v>
      </c>
      <c r="E102" s="1159"/>
      <c r="F102" s="1212"/>
      <c r="G102" s="1213"/>
      <c r="H102" s="1213"/>
    </row>
    <row r="103" spans="1:8" s="1214" customFormat="1" ht="47.25">
      <c r="A103" s="1411"/>
      <c r="B103" s="1220" t="s">
        <v>3487</v>
      </c>
      <c r="C103" s="1230" t="s">
        <v>973</v>
      </c>
      <c r="D103" s="1216" t="s">
        <v>3450</v>
      </c>
      <c r="E103" s="1159"/>
      <c r="F103" s="1212"/>
      <c r="G103" s="1213"/>
      <c r="H103" s="1213"/>
    </row>
    <row r="104" spans="1:8" ht="31.5">
      <c r="A104" s="1412"/>
      <c r="B104" s="1218" t="s">
        <v>3488</v>
      </c>
      <c r="C104" s="919" t="s">
        <v>2702</v>
      </c>
      <c r="D104" s="1219" t="s">
        <v>3353</v>
      </c>
      <c r="E104" s="708"/>
      <c r="F104" s="890"/>
      <c r="G104" s="531"/>
      <c r="H104" s="531"/>
    </row>
    <row r="105" spans="1:8" ht="15.75">
      <c r="A105" s="1405">
        <v>413</v>
      </c>
      <c r="B105" s="816" t="s">
        <v>3124</v>
      </c>
      <c r="C105" s="961"/>
      <c r="D105" s="1140"/>
      <c r="E105" s="708"/>
      <c r="F105" s="890"/>
      <c r="G105" s="531"/>
      <c r="H105" s="531"/>
    </row>
    <row r="106" spans="1:8" ht="15.75">
      <c r="A106" s="1396"/>
      <c r="B106" s="816" t="s">
        <v>3125</v>
      </c>
      <c r="C106" s="961"/>
      <c r="D106" s="923"/>
      <c r="E106" s="708"/>
      <c r="F106" s="890"/>
      <c r="G106" s="531"/>
      <c r="H106" s="531"/>
    </row>
    <row r="107" spans="1:8" s="1214" customFormat="1" ht="15.75">
      <c r="A107" s="1396"/>
      <c r="B107" s="1222" t="s">
        <v>3489</v>
      </c>
      <c r="C107" s="1394" t="s">
        <v>2703</v>
      </c>
      <c r="D107" s="923"/>
      <c r="E107" s="1159"/>
      <c r="F107" s="1212"/>
      <c r="G107" s="1213"/>
      <c r="H107" s="1213"/>
    </row>
    <row r="108" spans="1:8" s="1214" customFormat="1" ht="63">
      <c r="A108" s="1396"/>
      <c r="B108" s="1119" t="s">
        <v>3127</v>
      </c>
      <c r="C108" s="1396"/>
      <c r="D108" s="946" t="s">
        <v>3354</v>
      </c>
      <c r="E108" s="1159"/>
      <c r="F108" s="1212"/>
      <c r="G108" s="1213"/>
      <c r="H108" s="1213"/>
    </row>
    <row r="109" spans="1:8" ht="15.75">
      <c r="A109" s="1396"/>
      <c r="B109" s="1119" t="s">
        <v>2463</v>
      </c>
      <c r="C109" s="1396"/>
      <c r="D109" s="872" t="s">
        <v>3397</v>
      </c>
      <c r="E109" s="708"/>
      <c r="F109" s="890"/>
      <c r="G109" s="531"/>
      <c r="H109" s="531"/>
    </row>
    <row r="110" spans="1:8" ht="31.5" customHeight="1">
      <c r="A110" s="1396"/>
      <c r="B110" s="1119" t="s">
        <v>3128</v>
      </c>
      <c r="C110" s="1396"/>
      <c r="D110" s="954"/>
      <c r="E110" s="708"/>
      <c r="F110" s="890"/>
      <c r="G110" s="531"/>
      <c r="H110" s="531"/>
    </row>
    <row r="111" spans="1:8" ht="15.75">
      <c r="A111" s="1396"/>
      <c r="B111" s="767" t="s">
        <v>3129</v>
      </c>
      <c r="C111" s="1396"/>
      <c r="D111" s="872">
        <v>2400</v>
      </c>
      <c r="E111" s="708"/>
      <c r="F111" s="890"/>
      <c r="G111" s="531"/>
      <c r="H111" s="531"/>
    </row>
    <row r="112" spans="1:8" ht="15.75">
      <c r="A112" s="1396"/>
      <c r="B112" s="767" t="s">
        <v>3302</v>
      </c>
      <c r="C112" s="1396"/>
      <c r="D112" s="872">
        <v>1600</v>
      </c>
      <c r="E112" s="708"/>
      <c r="F112" s="890"/>
      <c r="G112" s="531"/>
      <c r="H112" s="531"/>
    </row>
    <row r="113" spans="1:8" ht="15.75">
      <c r="A113" s="1396"/>
      <c r="B113" s="767" t="s">
        <v>3301</v>
      </c>
      <c r="C113" s="1396"/>
      <c r="D113" s="872">
        <v>4800</v>
      </c>
      <c r="E113" s="708"/>
      <c r="F113" s="890"/>
      <c r="G113" s="531"/>
      <c r="H113" s="531"/>
    </row>
    <row r="114" spans="1:8" ht="31.5">
      <c r="A114" s="1396"/>
      <c r="B114" s="1119" t="s">
        <v>3132</v>
      </c>
      <c r="C114" s="1396"/>
      <c r="D114" s="949" t="s">
        <v>3376</v>
      </c>
      <c r="E114" s="708"/>
      <c r="F114" s="890"/>
      <c r="G114" s="531"/>
      <c r="H114" s="531"/>
    </row>
    <row r="115" spans="1:8" ht="15.75">
      <c r="A115" s="1396"/>
      <c r="B115" s="1119" t="s">
        <v>3133</v>
      </c>
      <c r="C115" s="1396"/>
      <c r="D115" s="872" t="s">
        <v>3377</v>
      </c>
      <c r="E115" s="708"/>
      <c r="F115" s="890"/>
      <c r="G115" s="531"/>
      <c r="H115" s="531"/>
    </row>
    <row r="116" spans="1:8" ht="31.5">
      <c r="A116" s="1396"/>
      <c r="B116" s="1175" t="s">
        <v>2464</v>
      </c>
      <c r="C116" s="1396"/>
      <c r="D116" s="948" t="s">
        <v>3378</v>
      </c>
      <c r="E116" s="708"/>
      <c r="F116" s="890"/>
      <c r="G116" s="531"/>
      <c r="H116" s="531"/>
    </row>
    <row r="117" spans="1:8" ht="31.5">
      <c r="A117" s="1396"/>
      <c r="B117" s="1175" t="s">
        <v>3134</v>
      </c>
      <c r="C117" s="1396"/>
      <c r="D117" s="948" t="s">
        <v>3379</v>
      </c>
      <c r="E117" s="708"/>
      <c r="F117" s="890"/>
      <c r="G117" s="531"/>
      <c r="H117" s="531"/>
    </row>
    <row r="118" spans="1:8" ht="47.25">
      <c r="A118" s="1396"/>
      <c r="B118" s="1119" t="s">
        <v>3135</v>
      </c>
      <c r="C118" s="1396"/>
      <c r="D118" s="948" t="s">
        <v>3380</v>
      </c>
      <c r="E118" s="708"/>
      <c r="F118" s="890"/>
      <c r="G118" s="531"/>
      <c r="H118" s="531"/>
    </row>
    <row r="119" spans="1:8" ht="31.5">
      <c r="A119" s="1396"/>
      <c r="B119" s="1119" t="s">
        <v>3505</v>
      </c>
      <c r="C119" s="1396"/>
      <c r="D119" s="1176" t="s">
        <v>3381</v>
      </c>
      <c r="E119" s="708"/>
      <c r="F119" s="890"/>
      <c r="G119" s="531"/>
      <c r="H119" s="531"/>
    </row>
    <row r="120" spans="1:8" ht="31.5">
      <c r="A120" s="1396"/>
      <c r="B120" s="1119" t="s">
        <v>3506</v>
      </c>
      <c r="C120" s="1396"/>
      <c r="D120" s="948" t="s">
        <v>3382</v>
      </c>
      <c r="E120" s="708"/>
      <c r="F120" s="890"/>
      <c r="G120" s="531"/>
      <c r="H120" s="531"/>
    </row>
    <row r="121" spans="1:8" ht="31.5">
      <c r="A121" s="1396"/>
      <c r="B121" s="1119" t="s">
        <v>3507</v>
      </c>
      <c r="C121" s="1396"/>
      <c r="D121" s="948" t="s">
        <v>3383</v>
      </c>
      <c r="E121" s="708"/>
      <c r="F121" s="890"/>
      <c r="G121" s="531"/>
      <c r="H121" s="531"/>
    </row>
    <row r="122" spans="1:8" ht="15.75">
      <c r="A122" s="1396"/>
      <c r="B122" s="805" t="s">
        <v>3490</v>
      </c>
      <c r="C122" s="899"/>
      <c r="D122" s="1141"/>
      <c r="E122" s="708"/>
      <c r="F122" s="890"/>
      <c r="G122" s="531"/>
      <c r="H122" s="531"/>
    </row>
    <row r="123" spans="1:8" ht="47.25">
      <c r="A123" s="1396"/>
      <c r="B123" s="1119" t="s">
        <v>3140</v>
      </c>
      <c r="C123" s="1394" t="s">
        <v>2704</v>
      </c>
      <c r="D123" s="1142"/>
      <c r="E123" s="708"/>
      <c r="F123" s="890"/>
      <c r="G123" s="531"/>
      <c r="H123" s="531"/>
    </row>
    <row r="124" spans="1:8" ht="15.75">
      <c r="A124" s="1396"/>
      <c r="B124" s="1122" t="s">
        <v>3142</v>
      </c>
      <c r="C124" s="1396"/>
      <c r="D124" s="872" t="s">
        <v>3398</v>
      </c>
      <c r="E124" s="708"/>
      <c r="F124" s="890"/>
      <c r="G124" s="531"/>
      <c r="H124" s="531"/>
    </row>
    <row r="125" spans="1:8" ht="15.75">
      <c r="A125" s="1396"/>
      <c r="B125" s="1122" t="s">
        <v>3143</v>
      </c>
      <c r="C125" s="1396"/>
      <c r="D125" s="872" t="s">
        <v>3399</v>
      </c>
      <c r="E125" s="708"/>
      <c r="F125" s="890"/>
      <c r="G125" s="531"/>
      <c r="H125" s="531"/>
    </row>
    <row r="126" spans="1:8" ht="33" customHeight="1">
      <c r="A126" s="1396"/>
      <c r="B126" s="1119" t="s">
        <v>3144</v>
      </c>
      <c r="C126" s="1396"/>
      <c r="D126" s="1141"/>
      <c r="E126" s="708"/>
      <c r="F126" s="890"/>
      <c r="G126" s="531"/>
      <c r="H126" s="531"/>
    </row>
    <row r="127" spans="1:8" ht="15.75">
      <c r="A127" s="1396"/>
      <c r="B127" s="1123" t="s">
        <v>3145</v>
      </c>
      <c r="C127" s="1396"/>
      <c r="D127" s="872" t="s">
        <v>3400</v>
      </c>
      <c r="E127" s="708"/>
      <c r="F127" s="890"/>
      <c r="G127" s="531"/>
      <c r="H127" s="531"/>
    </row>
    <row r="128" spans="1:8" ht="15.75">
      <c r="A128" s="1396"/>
      <c r="B128" s="1123" t="s">
        <v>3146</v>
      </c>
      <c r="C128" s="1396"/>
      <c r="D128" s="872" t="s">
        <v>3401</v>
      </c>
      <c r="E128" s="708"/>
      <c r="F128" s="890"/>
      <c r="G128" s="531"/>
      <c r="H128" s="531"/>
    </row>
    <row r="129" spans="1:8" ht="15.75">
      <c r="A129" s="1396"/>
      <c r="B129" s="1119" t="s">
        <v>3147</v>
      </c>
      <c r="C129" s="1396"/>
      <c r="D129" s="872" t="s">
        <v>3384</v>
      </c>
      <c r="E129" s="708"/>
      <c r="F129" s="890"/>
      <c r="G129" s="531"/>
      <c r="H129" s="531"/>
    </row>
    <row r="130" spans="1:8" ht="15.75">
      <c r="A130" s="1396"/>
      <c r="B130" s="1119" t="s">
        <v>2684</v>
      </c>
      <c r="C130" s="1396"/>
      <c r="D130" s="872" t="s">
        <v>3385</v>
      </c>
      <c r="E130" s="708"/>
      <c r="F130" s="890"/>
      <c r="G130" s="531"/>
      <c r="H130" s="531"/>
    </row>
    <row r="131" spans="1:8" ht="15.75">
      <c r="A131" s="1396"/>
      <c r="B131" s="1119" t="s">
        <v>3148</v>
      </c>
      <c r="C131" s="1396"/>
      <c r="D131" s="872" t="s">
        <v>2167</v>
      </c>
      <c r="E131" s="708"/>
      <c r="F131" s="890"/>
      <c r="G131" s="531"/>
      <c r="H131" s="531"/>
    </row>
    <row r="132" spans="1:8" ht="15.75">
      <c r="A132" s="1396"/>
      <c r="B132" s="1119" t="s">
        <v>3149</v>
      </c>
      <c r="C132" s="1396"/>
      <c r="D132" s="949" t="s">
        <v>2499</v>
      </c>
      <c r="E132" s="708"/>
      <c r="F132" s="890"/>
      <c r="G132" s="531"/>
      <c r="H132" s="531"/>
    </row>
    <row r="133" spans="1:8" ht="15.75">
      <c r="A133" s="1396"/>
      <c r="B133" s="1119" t="s">
        <v>3508</v>
      </c>
      <c r="C133" s="1396"/>
      <c r="D133" s="872" t="s">
        <v>3359</v>
      </c>
      <c r="E133" s="708"/>
      <c r="F133" s="890"/>
      <c r="G133" s="531"/>
      <c r="H133" s="531"/>
    </row>
    <row r="134" spans="1:8" ht="18">
      <c r="A134" s="1396"/>
      <c r="B134" s="793" t="s">
        <v>3491</v>
      </c>
      <c r="C134" s="1394" t="s">
        <v>3268</v>
      </c>
      <c r="D134" s="1141"/>
      <c r="E134" s="708"/>
      <c r="F134" s="890"/>
      <c r="G134" s="531"/>
      <c r="H134" s="531"/>
    </row>
    <row r="135" spans="1:8" ht="15.75">
      <c r="A135" s="1396"/>
      <c r="B135" s="1119" t="s">
        <v>3152</v>
      </c>
      <c r="C135" s="1396"/>
      <c r="D135" s="1141"/>
      <c r="E135" s="708"/>
      <c r="F135" s="890"/>
      <c r="G135" s="531"/>
      <c r="H135" s="531"/>
    </row>
    <row r="136" spans="1:8" ht="15.75">
      <c r="A136" s="1396"/>
      <c r="B136" s="1124" t="s">
        <v>3153</v>
      </c>
      <c r="C136" s="1396"/>
      <c r="D136" s="872" t="s">
        <v>3360</v>
      </c>
      <c r="E136" s="708"/>
      <c r="F136" s="890"/>
      <c r="G136" s="531"/>
      <c r="H136" s="531"/>
    </row>
    <row r="137" spans="1:8" ht="15.75">
      <c r="A137" s="1396"/>
      <c r="B137" s="1124" t="s">
        <v>3154</v>
      </c>
      <c r="C137" s="1396"/>
      <c r="D137" s="872" t="s">
        <v>3361</v>
      </c>
      <c r="E137" s="708"/>
      <c r="F137" s="890"/>
      <c r="G137" s="531"/>
      <c r="H137" s="531"/>
    </row>
    <row r="138" spans="1:8" ht="15.75">
      <c r="A138" s="1396"/>
      <c r="B138" s="793" t="s">
        <v>3155</v>
      </c>
      <c r="C138" s="1396"/>
      <c r="D138" s="1141"/>
      <c r="E138" s="708"/>
      <c r="F138" s="890"/>
      <c r="G138" s="531"/>
      <c r="H138" s="531"/>
    </row>
    <row r="139" spans="1:8" ht="15.75">
      <c r="A139" s="1396"/>
      <c r="B139" s="1125" t="s">
        <v>3156</v>
      </c>
      <c r="C139" s="1396"/>
      <c r="D139" s="872" t="s">
        <v>3345</v>
      </c>
      <c r="E139" s="708"/>
      <c r="F139" s="890"/>
      <c r="G139" s="531"/>
      <c r="H139" s="531"/>
    </row>
    <row r="140" spans="1:8" ht="15.75">
      <c r="A140" s="1396"/>
      <c r="B140" s="1124" t="s">
        <v>3157</v>
      </c>
      <c r="C140" s="1396"/>
      <c r="D140" s="872" t="s">
        <v>3362</v>
      </c>
      <c r="E140" s="708"/>
      <c r="F140" s="890"/>
      <c r="G140" s="531"/>
      <c r="H140" s="531"/>
    </row>
    <row r="141" spans="1:8" ht="15.75">
      <c r="A141" s="1396"/>
      <c r="B141" s="793" t="s">
        <v>3158</v>
      </c>
      <c r="C141" s="1396"/>
      <c r="D141" s="1141"/>
      <c r="E141" s="708"/>
      <c r="F141" s="890"/>
      <c r="G141" s="531"/>
      <c r="H141" s="531"/>
    </row>
    <row r="142" spans="1:8" ht="15.75">
      <c r="A142" s="1396"/>
      <c r="B142" s="1124" t="s">
        <v>3159</v>
      </c>
      <c r="C142" s="1396"/>
      <c r="D142" s="872" t="s">
        <v>3363</v>
      </c>
      <c r="E142" s="708"/>
      <c r="F142" s="890"/>
      <c r="G142" s="531"/>
      <c r="H142" s="531"/>
    </row>
    <row r="143" spans="1:8" ht="15.75">
      <c r="A143" s="1396"/>
      <c r="B143" s="1124" t="s">
        <v>3160</v>
      </c>
      <c r="C143" s="1396"/>
      <c r="D143" s="872" t="s">
        <v>3364</v>
      </c>
      <c r="E143" s="708"/>
      <c r="F143" s="890"/>
      <c r="G143" s="531"/>
      <c r="H143" s="531"/>
    </row>
    <row r="144" spans="1:8" ht="15.75">
      <c r="A144" s="1396"/>
      <c r="B144" s="1119" t="s">
        <v>3161</v>
      </c>
      <c r="C144" s="1396"/>
      <c r="D144" s="872" t="s">
        <v>3365</v>
      </c>
      <c r="E144" s="708"/>
      <c r="F144" s="890"/>
      <c r="G144" s="531"/>
      <c r="H144" s="531"/>
    </row>
    <row r="145" spans="1:8" ht="15.75">
      <c r="A145" s="1396"/>
      <c r="B145" s="1119" t="s">
        <v>3162</v>
      </c>
      <c r="C145" s="1396"/>
      <c r="D145" s="872" t="s">
        <v>3366</v>
      </c>
      <c r="E145" s="708"/>
      <c r="F145" s="890"/>
      <c r="G145" s="531"/>
      <c r="H145" s="531"/>
    </row>
    <row r="146" spans="1:8" ht="15.75">
      <c r="A146" s="1396"/>
      <c r="B146" s="793" t="s">
        <v>3492</v>
      </c>
      <c r="C146" s="899" t="s">
        <v>3269</v>
      </c>
      <c r="D146" s="872" t="s">
        <v>3386</v>
      </c>
      <c r="E146" s="708"/>
      <c r="F146" s="890"/>
      <c r="G146" s="531"/>
      <c r="H146" s="531"/>
    </row>
    <row r="147" spans="1:8" ht="15.75">
      <c r="A147" s="1396"/>
      <c r="B147" s="793" t="s">
        <v>3493</v>
      </c>
      <c r="C147" s="1394" t="s">
        <v>3270</v>
      </c>
      <c r="D147" s="1141"/>
      <c r="E147" s="708"/>
      <c r="F147" s="890"/>
      <c r="G147" s="531"/>
      <c r="H147" s="531"/>
    </row>
    <row r="148" spans="1:8" ht="47.25">
      <c r="A148" s="1396"/>
      <c r="B148" s="1119" t="s">
        <v>3165</v>
      </c>
      <c r="C148" s="1396"/>
      <c r="D148" s="949" t="s">
        <v>3402</v>
      </c>
      <c r="E148" s="708"/>
      <c r="F148" s="890"/>
      <c r="G148" s="531"/>
      <c r="H148" s="531"/>
    </row>
    <row r="149" spans="1:8" ht="14.25" customHeight="1">
      <c r="A149" s="1396"/>
      <c r="B149" s="1119" t="s">
        <v>3166</v>
      </c>
      <c r="C149" s="1396"/>
      <c r="D149" s="899" t="s">
        <v>3403</v>
      </c>
      <c r="E149" s="708"/>
      <c r="F149" s="890"/>
      <c r="G149" s="531"/>
      <c r="H149" s="531"/>
    </row>
    <row r="150" spans="1:8" ht="47.25">
      <c r="A150" s="1396"/>
      <c r="B150" s="1119" t="s">
        <v>3167</v>
      </c>
      <c r="C150" s="1396"/>
      <c r="D150" s="899" t="s">
        <v>3402</v>
      </c>
      <c r="E150" s="708"/>
      <c r="F150" s="890"/>
      <c r="G150" s="531"/>
      <c r="H150" s="531"/>
    </row>
    <row r="151" spans="1:8" ht="31.5">
      <c r="A151" s="1396"/>
      <c r="B151" s="1119" t="s">
        <v>3168</v>
      </c>
      <c r="C151" s="1396"/>
      <c r="D151" s="899" t="s">
        <v>3403</v>
      </c>
      <c r="E151" s="708"/>
      <c r="F151" s="890"/>
      <c r="G151" s="531"/>
      <c r="H151" s="531"/>
    </row>
    <row r="152" spans="1:8" ht="15.75">
      <c r="A152" s="1399"/>
      <c r="B152" s="1177"/>
      <c r="C152" s="1228"/>
      <c r="D152" s="1143"/>
      <c r="E152" s="708"/>
      <c r="F152" s="890"/>
      <c r="G152" s="531"/>
      <c r="H152" s="531"/>
    </row>
    <row r="153" spans="1:8" ht="15.75">
      <c r="A153" s="1405">
        <v>413</v>
      </c>
      <c r="B153" s="805" t="s">
        <v>3169</v>
      </c>
      <c r="C153" s="924"/>
      <c r="D153" s="1141"/>
      <c r="E153" s="708"/>
      <c r="F153" s="890"/>
      <c r="G153" s="531"/>
      <c r="H153" s="531"/>
    </row>
    <row r="154" spans="1:8" ht="31.5">
      <c r="A154" s="1396"/>
      <c r="B154" s="793" t="s">
        <v>3494</v>
      </c>
      <c r="C154" s="1230" t="s">
        <v>3271</v>
      </c>
      <c r="D154" s="872" t="s">
        <v>3367</v>
      </c>
      <c r="E154" s="708"/>
      <c r="F154" s="890"/>
      <c r="G154" s="531"/>
      <c r="H154" s="531"/>
    </row>
    <row r="155" spans="1:8" ht="15.75">
      <c r="A155" s="1396"/>
      <c r="B155" s="793" t="s">
        <v>3495</v>
      </c>
      <c r="C155" s="1394" t="s">
        <v>3272</v>
      </c>
      <c r="D155" s="1141"/>
      <c r="E155" s="708"/>
      <c r="F155" s="890"/>
      <c r="G155" s="531"/>
      <c r="H155" s="531"/>
    </row>
    <row r="156" spans="1:8" ht="63">
      <c r="A156" s="1396"/>
      <c r="B156" s="1119" t="s">
        <v>3172</v>
      </c>
      <c r="C156" s="1396"/>
      <c r="D156" s="949" t="s">
        <v>3368</v>
      </c>
      <c r="E156" s="708"/>
      <c r="F156" s="890"/>
      <c r="G156" s="531"/>
      <c r="H156" s="531"/>
    </row>
    <row r="157" spans="1:8" ht="15.75">
      <c r="A157" s="1396"/>
      <c r="B157" s="1119" t="s">
        <v>3173</v>
      </c>
      <c r="C157" s="1396"/>
      <c r="D157" s="872" t="s">
        <v>3387</v>
      </c>
      <c r="E157" s="708"/>
      <c r="F157" s="890"/>
      <c r="G157" s="531"/>
      <c r="H157" s="531"/>
    </row>
    <row r="158" spans="1:8" ht="15.75">
      <c r="A158" s="1396"/>
      <c r="B158" s="1119" t="s">
        <v>3128</v>
      </c>
      <c r="C158" s="1396"/>
      <c r="D158" s="1141"/>
      <c r="E158" s="708"/>
      <c r="F158" s="890"/>
      <c r="G158" s="531"/>
      <c r="H158" s="531"/>
    </row>
    <row r="159" spans="1:8" ht="15.75">
      <c r="A159" s="1396"/>
      <c r="B159" s="767" t="s">
        <v>3129</v>
      </c>
      <c r="C159" s="1396"/>
      <c r="D159" s="872" t="s">
        <v>3355</v>
      </c>
      <c r="E159" s="708"/>
      <c r="F159" s="890"/>
      <c r="G159" s="531"/>
      <c r="H159" s="531"/>
    </row>
    <row r="160" spans="1:8" ht="15.75">
      <c r="A160" s="1396"/>
      <c r="B160" s="767" t="s">
        <v>3130</v>
      </c>
      <c r="C160" s="1396"/>
      <c r="D160" s="872" t="s">
        <v>3356</v>
      </c>
      <c r="E160" s="708"/>
      <c r="F160" s="890"/>
      <c r="G160" s="531"/>
      <c r="H160" s="531"/>
    </row>
    <row r="161" spans="1:8" ht="15.75">
      <c r="A161" s="1396"/>
      <c r="B161" s="767" t="s">
        <v>3303</v>
      </c>
      <c r="C161" s="1396"/>
      <c r="D161" s="872" t="s">
        <v>3357</v>
      </c>
      <c r="E161" s="708"/>
      <c r="F161" s="890"/>
      <c r="G161" s="531"/>
      <c r="H161" s="531"/>
    </row>
    <row r="162" spans="1:8" ht="31.5">
      <c r="A162" s="1396"/>
      <c r="B162" s="1119" t="s">
        <v>2690</v>
      </c>
      <c r="C162" s="1396"/>
      <c r="D162" s="949" t="s">
        <v>3358</v>
      </c>
      <c r="E162" s="708"/>
      <c r="F162" s="890"/>
      <c r="G162" s="531"/>
      <c r="H162" s="531"/>
    </row>
    <row r="163" spans="1:8" ht="15.75">
      <c r="A163" s="1396"/>
      <c r="B163" s="1119" t="s">
        <v>3133</v>
      </c>
      <c r="C163" s="1396"/>
      <c r="D163" s="872" t="s">
        <v>3377</v>
      </c>
      <c r="E163" s="708"/>
      <c r="F163" s="890"/>
      <c r="G163" s="531"/>
      <c r="H163" s="531"/>
    </row>
    <row r="164" spans="1:8" ht="15.75">
      <c r="A164" s="1396"/>
      <c r="B164" s="1119" t="s">
        <v>2464</v>
      </c>
      <c r="C164" s="1396"/>
      <c r="D164" s="872" t="s">
        <v>3388</v>
      </c>
      <c r="E164" s="708"/>
      <c r="F164" s="890"/>
      <c r="G164" s="531"/>
      <c r="H164" s="531"/>
    </row>
    <row r="165" spans="1:8" ht="15.75">
      <c r="A165" s="1396"/>
      <c r="B165" s="1175" t="s">
        <v>3175</v>
      </c>
      <c r="C165" s="1396"/>
      <c r="D165" s="948" t="s">
        <v>3389</v>
      </c>
      <c r="E165" s="708"/>
      <c r="F165" s="890"/>
      <c r="G165" s="531"/>
      <c r="H165" s="531"/>
    </row>
    <row r="166" spans="1:8" ht="48.75" customHeight="1">
      <c r="A166" s="1396"/>
      <c r="B166" s="1119" t="s">
        <v>3176</v>
      </c>
      <c r="C166" s="1396"/>
      <c r="D166" s="1176" t="s">
        <v>3390</v>
      </c>
      <c r="E166" s="708"/>
      <c r="F166" s="890"/>
      <c r="G166" s="531"/>
      <c r="H166" s="531"/>
    </row>
    <row r="167" spans="1:8" ht="47.25">
      <c r="A167" s="1396"/>
      <c r="B167" s="1119" t="s">
        <v>3509</v>
      </c>
      <c r="C167" s="1396"/>
      <c r="D167" s="948" t="s">
        <v>3381</v>
      </c>
      <c r="E167" s="708"/>
      <c r="F167" s="890"/>
      <c r="G167" s="531"/>
      <c r="H167" s="531"/>
    </row>
    <row r="168" spans="1:8" ht="31.5">
      <c r="A168" s="1396"/>
      <c r="B168" s="1119" t="s">
        <v>3506</v>
      </c>
      <c r="C168" s="1396"/>
      <c r="D168" s="948" t="s">
        <v>3391</v>
      </c>
      <c r="E168" s="708"/>
      <c r="F168" s="890"/>
      <c r="G168" s="531"/>
      <c r="H168" s="531"/>
    </row>
    <row r="169" spans="1:8" ht="15.75">
      <c r="A169" s="1396"/>
      <c r="B169" s="1126" t="s">
        <v>3510</v>
      </c>
      <c r="C169" s="1397"/>
      <c r="D169" s="950" t="s">
        <v>3392</v>
      </c>
      <c r="E169" s="708"/>
      <c r="F169" s="890"/>
      <c r="G169" s="531"/>
      <c r="H169" s="531"/>
    </row>
    <row r="170" spans="1:8" ht="15.75">
      <c r="A170" s="1396"/>
      <c r="B170" s="805" t="s">
        <v>3496</v>
      </c>
      <c r="C170" s="899"/>
      <c r="D170" s="1144"/>
      <c r="E170" s="708"/>
      <c r="F170" s="890"/>
      <c r="G170" s="531"/>
      <c r="H170" s="531"/>
    </row>
    <row r="171" spans="1:8" ht="47.25">
      <c r="A171" s="1396"/>
      <c r="B171" s="1119" t="s">
        <v>3180</v>
      </c>
      <c r="C171" s="1394" t="s">
        <v>3273</v>
      </c>
      <c r="D171" s="1144"/>
      <c r="E171" s="708"/>
      <c r="F171" s="890"/>
      <c r="G171" s="531"/>
      <c r="H171" s="531"/>
    </row>
    <row r="172" spans="1:8" ht="15.75">
      <c r="A172" s="1396"/>
      <c r="B172" s="1123" t="s">
        <v>3182</v>
      </c>
      <c r="C172" s="1395"/>
      <c r="D172" s="872" t="s">
        <v>3398</v>
      </c>
      <c r="E172" s="708"/>
      <c r="F172" s="890"/>
      <c r="G172" s="531"/>
      <c r="H172" s="531"/>
    </row>
    <row r="173" spans="1:8" ht="15.75">
      <c r="A173" s="1396"/>
      <c r="B173" s="1123" t="s">
        <v>3183</v>
      </c>
      <c r="C173" s="1395"/>
      <c r="D173" s="872" t="s">
        <v>3399</v>
      </c>
      <c r="E173" s="708"/>
      <c r="F173" s="890"/>
      <c r="G173" s="531"/>
      <c r="H173" s="531"/>
    </row>
    <row r="174" spans="1:8" ht="47.25">
      <c r="A174" s="1396"/>
      <c r="B174" s="1119" t="s">
        <v>3184</v>
      </c>
      <c r="C174" s="1395"/>
      <c r="D174" s="1144"/>
      <c r="E174" s="708"/>
      <c r="F174" s="890"/>
      <c r="G174" s="531"/>
      <c r="H174" s="531"/>
    </row>
    <row r="175" spans="1:8" ht="15.75">
      <c r="A175" s="1396"/>
      <c r="B175" s="1123" t="s">
        <v>3185</v>
      </c>
      <c r="C175" s="1395"/>
      <c r="D175" s="872" t="s">
        <v>3400</v>
      </c>
      <c r="E175" s="708"/>
      <c r="F175" s="890"/>
      <c r="G175" s="531"/>
      <c r="H175" s="531"/>
    </row>
    <row r="176" spans="1:8" ht="15.75">
      <c r="A176" s="1396"/>
      <c r="B176" s="1128" t="s">
        <v>3186</v>
      </c>
      <c r="C176" s="1395"/>
      <c r="D176" s="872" t="s">
        <v>3401</v>
      </c>
      <c r="E176" s="708"/>
      <c r="F176" s="890"/>
      <c r="G176" s="531"/>
      <c r="H176" s="531"/>
    </row>
    <row r="177" spans="1:8" ht="15.75">
      <c r="A177" s="1396"/>
      <c r="B177" s="1119" t="s">
        <v>3187</v>
      </c>
      <c r="C177" s="1395"/>
      <c r="D177" s="872" t="s">
        <v>3369</v>
      </c>
      <c r="E177" s="708"/>
      <c r="F177" s="890"/>
      <c r="G177" s="531"/>
      <c r="H177" s="531"/>
    </row>
    <row r="178" spans="1:8" ht="15.75">
      <c r="A178" s="1396"/>
      <c r="B178" s="1119" t="s">
        <v>2699</v>
      </c>
      <c r="C178" s="1395"/>
      <c r="D178" s="872" t="s">
        <v>3385</v>
      </c>
      <c r="E178" s="708"/>
      <c r="F178" s="890"/>
      <c r="G178" s="531"/>
      <c r="H178" s="531"/>
    </row>
    <row r="179" spans="1:8" ht="15.75">
      <c r="A179" s="1396"/>
      <c r="B179" s="1119" t="s">
        <v>3148</v>
      </c>
      <c r="C179" s="1395"/>
      <c r="D179" s="872" t="s">
        <v>3404</v>
      </c>
      <c r="E179" s="708"/>
      <c r="F179" s="890"/>
      <c r="G179" s="531"/>
      <c r="H179" s="531"/>
    </row>
    <row r="180" spans="1:8" ht="15.75">
      <c r="A180" s="1396"/>
      <c r="B180" s="1119" t="s">
        <v>3149</v>
      </c>
      <c r="C180" s="1395"/>
      <c r="D180" s="949" t="s">
        <v>3405</v>
      </c>
      <c r="E180" s="708"/>
      <c r="F180" s="890"/>
      <c r="G180" s="531"/>
      <c r="H180" s="531"/>
    </row>
    <row r="181" spans="1:8" ht="15.75">
      <c r="A181" s="1396"/>
      <c r="B181" s="1119" t="s">
        <v>3508</v>
      </c>
      <c r="C181" s="1395"/>
      <c r="D181" s="872" t="s">
        <v>3359</v>
      </c>
      <c r="E181" s="708"/>
      <c r="F181" s="890"/>
      <c r="G181" s="531"/>
      <c r="H181" s="531"/>
    </row>
    <row r="182" spans="1:8" ht="15.75">
      <c r="A182" s="1396"/>
      <c r="B182" s="793" t="s">
        <v>3497</v>
      </c>
      <c r="C182" s="1394" t="s">
        <v>3274</v>
      </c>
      <c r="D182" s="1144"/>
      <c r="E182" s="708"/>
      <c r="F182" s="890"/>
      <c r="G182" s="531"/>
      <c r="H182" s="531"/>
    </row>
    <row r="183" spans="1:8" ht="15.75">
      <c r="A183" s="1396"/>
      <c r="B183" s="793" t="s">
        <v>3189</v>
      </c>
      <c r="C183" s="1396"/>
      <c r="D183" s="1144"/>
      <c r="E183" s="708"/>
      <c r="F183" s="890"/>
      <c r="G183" s="531"/>
      <c r="H183" s="531"/>
    </row>
    <row r="184" spans="1:8" ht="15.75">
      <c r="A184" s="1396"/>
      <c r="B184" s="1123" t="s">
        <v>3190</v>
      </c>
      <c r="C184" s="1396"/>
      <c r="D184" s="872" t="s">
        <v>3360</v>
      </c>
      <c r="E184" s="708"/>
      <c r="F184" s="890"/>
      <c r="G184" s="531"/>
      <c r="H184" s="531"/>
    </row>
    <row r="185" spans="1:8" ht="15.75">
      <c r="A185" s="1396"/>
      <c r="B185" s="1123" t="s">
        <v>3191</v>
      </c>
      <c r="C185" s="1396"/>
      <c r="D185" s="872" t="s">
        <v>3370</v>
      </c>
      <c r="E185" s="708"/>
      <c r="F185" s="890"/>
      <c r="G185" s="531"/>
      <c r="H185" s="531"/>
    </row>
    <row r="186" spans="1:8" ht="15.75">
      <c r="A186" s="1396"/>
      <c r="B186" s="1157" t="s">
        <v>2275</v>
      </c>
      <c r="C186" s="1396"/>
      <c r="D186" s="1141"/>
      <c r="E186" s="708"/>
      <c r="F186" s="890"/>
      <c r="G186" s="531"/>
      <c r="H186" s="531"/>
    </row>
    <row r="187" spans="1:8" ht="15.75">
      <c r="A187" s="1396"/>
      <c r="B187" s="1123" t="s">
        <v>3192</v>
      </c>
      <c r="C187" s="1396"/>
      <c r="D187" s="872" t="s">
        <v>3345</v>
      </c>
      <c r="E187" s="708"/>
      <c r="F187" s="890"/>
      <c r="G187" s="531"/>
      <c r="H187" s="531"/>
    </row>
    <row r="188" spans="1:8" ht="15.75">
      <c r="A188" s="1396"/>
      <c r="B188" s="1123" t="s">
        <v>3193</v>
      </c>
      <c r="C188" s="1396"/>
      <c r="D188" s="872" t="s">
        <v>3371</v>
      </c>
      <c r="E188" s="708"/>
      <c r="F188" s="890"/>
      <c r="G188" s="531"/>
      <c r="H188" s="531"/>
    </row>
    <row r="189" spans="1:8" ht="15.75">
      <c r="A189" s="1396"/>
      <c r="B189" s="793" t="s">
        <v>3194</v>
      </c>
      <c r="C189" s="1396"/>
      <c r="D189" s="1141"/>
      <c r="E189" s="708"/>
      <c r="F189" s="890"/>
      <c r="G189" s="531"/>
      <c r="H189" s="531"/>
    </row>
    <row r="190" spans="1:8" ht="15.75">
      <c r="A190" s="1396"/>
      <c r="B190" s="1123" t="s">
        <v>3195</v>
      </c>
      <c r="C190" s="1396"/>
      <c r="D190" s="872" t="s">
        <v>3363</v>
      </c>
      <c r="E190" s="708"/>
      <c r="F190" s="890"/>
      <c r="G190" s="531"/>
      <c r="H190" s="531"/>
    </row>
    <row r="191" spans="1:8" ht="15.75">
      <c r="A191" s="1396"/>
      <c r="B191" s="1123" t="s">
        <v>3196</v>
      </c>
      <c r="C191" s="1396"/>
      <c r="D191" s="872" t="s">
        <v>3364</v>
      </c>
      <c r="E191" s="708"/>
      <c r="F191" s="890"/>
      <c r="G191" s="531"/>
      <c r="H191" s="531"/>
    </row>
    <row r="192" spans="1:8" ht="15.75">
      <c r="A192" s="1396"/>
      <c r="B192" s="1119" t="s">
        <v>3161</v>
      </c>
      <c r="C192" s="1396"/>
      <c r="D192" s="1144"/>
      <c r="E192" s="708"/>
      <c r="F192" s="890"/>
      <c r="G192" s="531"/>
      <c r="H192" s="531"/>
    </row>
    <row r="193" spans="1:8" ht="15.75">
      <c r="A193" s="1396"/>
      <c r="B193" s="1123" t="s">
        <v>3197</v>
      </c>
      <c r="C193" s="1396"/>
      <c r="D193" s="872" t="s">
        <v>3365</v>
      </c>
      <c r="E193" s="708"/>
      <c r="F193" s="890"/>
      <c r="G193" s="531"/>
      <c r="H193" s="531"/>
    </row>
    <row r="194" spans="1:8" ht="15.75">
      <c r="A194" s="1396"/>
      <c r="B194" s="1123" t="s">
        <v>3198</v>
      </c>
      <c r="C194" s="1396"/>
      <c r="D194" s="872" t="s">
        <v>3372</v>
      </c>
      <c r="E194" s="708"/>
      <c r="F194" s="890"/>
      <c r="G194" s="531"/>
      <c r="H194" s="531"/>
    </row>
    <row r="195" spans="1:8" ht="31.5">
      <c r="A195" s="1396"/>
      <c r="B195" s="793" t="s">
        <v>3498</v>
      </c>
      <c r="C195" s="1230" t="s">
        <v>3275</v>
      </c>
      <c r="D195" s="949" t="s">
        <v>3406</v>
      </c>
      <c r="E195" s="708"/>
      <c r="F195" s="890"/>
      <c r="G195" s="531"/>
      <c r="H195" s="531"/>
    </row>
    <row r="196" spans="1:8" ht="15.75">
      <c r="A196" s="1396"/>
      <c r="B196" s="793" t="s">
        <v>3499</v>
      </c>
      <c r="C196" s="899" t="s">
        <v>3276</v>
      </c>
      <c r="D196" s="1144"/>
      <c r="E196" s="708"/>
      <c r="F196" s="890"/>
      <c r="G196" s="531"/>
      <c r="H196" s="531"/>
    </row>
    <row r="197" spans="1:8" ht="47.25">
      <c r="A197" s="1396"/>
      <c r="B197" s="1119" t="s">
        <v>3201</v>
      </c>
      <c r="C197" s="924"/>
      <c r="D197" s="1144"/>
      <c r="E197" s="708"/>
      <c r="F197" s="890"/>
      <c r="G197" s="531"/>
      <c r="H197" s="531"/>
    </row>
    <row r="198" spans="1:8" ht="15.75">
      <c r="A198" s="1396"/>
      <c r="B198" s="1123" t="s">
        <v>3202</v>
      </c>
      <c r="C198" s="924"/>
      <c r="D198" s="872" t="s">
        <v>3393</v>
      </c>
      <c r="E198" s="708"/>
      <c r="F198" s="890"/>
      <c r="G198" s="531"/>
      <c r="H198" s="531"/>
    </row>
    <row r="199" spans="1:8" ht="31.5">
      <c r="A199" s="1396"/>
      <c r="B199" s="1178" t="s">
        <v>3203</v>
      </c>
      <c r="C199" s="924"/>
      <c r="D199" s="1176" t="s">
        <v>3394</v>
      </c>
      <c r="E199" s="708"/>
      <c r="F199" s="890"/>
      <c r="G199" s="531"/>
      <c r="H199" s="531"/>
    </row>
    <row r="200" spans="1:8" ht="47.25">
      <c r="A200" s="1396"/>
      <c r="B200" s="1119" t="s">
        <v>3204</v>
      </c>
      <c r="C200" s="924"/>
      <c r="D200" s="949" t="s">
        <v>3407</v>
      </c>
      <c r="E200" s="708"/>
      <c r="F200" s="890"/>
      <c r="G200" s="531"/>
      <c r="H200" s="531"/>
    </row>
    <row r="201" spans="1:8" ht="47.25">
      <c r="A201" s="1396"/>
      <c r="B201" s="1119" t="s">
        <v>3205</v>
      </c>
      <c r="C201" s="924"/>
      <c r="D201" s="949" t="s">
        <v>3359</v>
      </c>
      <c r="E201" s="708"/>
      <c r="F201" s="890"/>
      <c r="G201" s="531"/>
      <c r="H201" s="531"/>
    </row>
    <row r="202" spans="1:8" ht="31.5">
      <c r="A202" s="1396"/>
      <c r="B202" s="1119" t="s">
        <v>3206</v>
      </c>
      <c r="C202" s="924"/>
      <c r="D202" s="1144"/>
      <c r="E202" s="708"/>
      <c r="F202" s="890"/>
      <c r="G202" s="531"/>
      <c r="H202" s="531"/>
    </row>
    <row r="203" spans="1:8" ht="15.75">
      <c r="A203" s="1396"/>
      <c r="B203" s="1124" t="s">
        <v>3202</v>
      </c>
      <c r="C203" s="924"/>
      <c r="D203" s="872" t="s">
        <v>3393</v>
      </c>
      <c r="E203" s="708"/>
      <c r="F203" s="890"/>
      <c r="G203" s="531"/>
      <c r="H203" s="531"/>
    </row>
    <row r="204" spans="1:8" ht="31.5">
      <c r="A204" s="1396"/>
      <c r="B204" s="1179" t="s">
        <v>3203</v>
      </c>
      <c r="C204" s="924"/>
      <c r="D204" s="1176" t="s">
        <v>3394</v>
      </c>
      <c r="E204" s="708"/>
      <c r="F204" s="890"/>
      <c r="G204" s="531"/>
      <c r="H204" s="531"/>
    </row>
    <row r="205" spans="1:8" ht="47.25">
      <c r="A205" s="1396"/>
      <c r="B205" s="1119" t="s">
        <v>3207</v>
      </c>
      <c r="C205" s="924"/>
      <c r="D205" s="949" t="s">
        <v>3408</v>
      </c>
      <c r="E205" s="708"/>
      <c r="F205" s="890"/>
      <c r="G205" s="531"/>
      <c r="H205" s="531"/>
    </row>
    <row r="206" spans="1:8" ht="47.25">
      <c r="A206" s="1396"/>
      <c r="B206" s="1119" t="s">
        <v>3208</v>
      </c>
      <c r="C206" s="924"/>
      <c r="D206" s="949" t="s">
        <v>3359</v>
      </c>
      <c r="E206" s="708"/>
      <c r="F206" s="890"/>
      <c r="G206" s="531"/>
      <c r="H206" s="531"/>
    </row>
    <row r="207" spans="1:8" ht="31.5">
      <c r="A207" s="1396"/>
      <c r="B207" s="793" t="s">
        <v>3500</v>
      </c>
      <c r="C207" s="899" t="s">
        <v>3277</v>
      </c>
      <c r="D207" s="872" t="s">
        <v>3409</v>
      </c>
      <c r="E207" s="708"/>
      <c r="F207" s="890"/>
      <c r="G207" s="531"/>
      <c r="H207" s="531"/>
    </row>
    <row r="208" spans="1:8" ht="15.75">
      <c r="A208" s="1396"/>
      <c r="B208" s="1119" t="s">
        <v>3210</v>
      </c>
      <c r="C208" s="924"/>
      <c r="D208" s="872" t="s">
        <v>2646</v>
      </c>
      <c r="E208" s="708"/>
      <c r="F208" s="890"/>
      <c r="G208" s="531"/>
      <c r="H208" s="531"/>
    </row>
    <row r="209" spans="1:8" ht="15.75">
      <c r="A209" s="1396"/>
      <c r="B209" s="1119" t="s">
        <v>3211</v>
      </c>
      <c r="C209" s="924"/>
      <c r="D209" s="872" t="s">
        <v>2648</v>
      </c>
      <c r="E209" s="708"/>
      <c r="F209" s="890"/>
      <c r="G209" s="531"/>
      <c r="H209" s="531"/>
    </row>
    <row r="210" spans="1:8" ht="15.75">
      <c r="A210" s="1396"/>
      <c r="B210" s="1119" t="s">
        <v>3212</v>
      </c>
      <c r="C210" s="924"/>
      <c r="D210" s="872" t="s">
        <v>2650</v>
      </c>
      <c r="E210" s="708"/>
      <c r="F210" s="890"/>
      <c r="G210" s="531"/>
      <c r="H210" s="531"/>
    </row>
    <row r="211" spans="1:8" ht="15.75">
      <c r="A211" s="1396"/>
      <c r="B211" s="1119" t="s">
        <v>3213</v>
      </c>
      <c r="C211" s="924"/>
      <c r="D211" s="872" t="s">
        <v>2652</v>
      </c>
      <c r="E211" s="708"/>
      <c r="F211" s="890"/>
      <c r="G211" s="531"/>
      <c r="H211" s="531"/>
    </row>
    <row r="212" spans="1:8" ht="15.75">
      <c r="A212" s="1396"/>
      <c r="B212" s="793" t="s">
        <v>3501</v>
      </c>
      <c r="C212" s="899" t="s">
        <v>3278</v>
      </c>
      <c r="D212" s="1141"/>
      <c r="E212" s="708"/>
      <c r="F212" s="890"/>
      <c r="G212" s="531"/>
      <c r="H212" s="531"/>
    </row>
    <row r="213" spans="1:8" ht="15.75">
      <c r="A213" s="1396"/>
      <c r="B213" s="1119" t="s">
        <v>3215</v>
      </c>
      <c r="C213" s="924"/>
      <c r="D213" s="872" t="s">
        <v>3347</v>
      </c>
      <c r="E213" s="708"/>
      <c r="F213" s="890"/>
      <c r="G213" s="531"/>
      <c r="H213" s="531"/>
    </row>
    <row r="214" spans="1:8" ht="15.75">
      <c r="A214" s="1399"/>
      <c r="B214" s="1181" t="s">
        <v>3216</v>
      </c>
      <c r="C214" s="1229"/>
      <c r="D214" s="1183" t="s">
        <v>3373</v>
      </c>
      <c r="E214" s="708"/>
      <c r="F214" s="890"/>
      <c r="G214" s="531"/>
      <c r="H214" s="531"/>
    </row>
    <row r="215" spans="1:8" ht="15.75">
      <c r="A215" s="798" t="s">
        <v>2037</v>
      </c>
      <c r="B215" s="799"/>
      <c r="C215" s="800"/>
      <c r="D215" s="801"/>
      <c r="E215" s="708"/>
    </row>
    <row r="216" spans="1:8" ht="58.5" customHeight="1">
      <c r="A216" s="802" t="s">
        <v>2067</v>
      </c>
      <c r="B216" s="1388" t="s">
        <v>3429</v>
      </c>
      <c r="C216" s="1388"/>
      <c r="D216" s="1388"/>
      <c r="E216" s="708"/>
    </row>
    <row r="217" spans="1:8" ht="29.25" customHeight="1">
      <c r="A217" s="802" t="s">
        <v>3004</v>
      </c>
      <c r="B217" s="1388" t="s">
        <v>3428</v>
      </c>
      <c r="C217" s="1388"/>
      <c r="D217" s="1388"/>
      <c r="E217" s="708"/>
    </row>
    <row r="218" spans="1:8" ht="29.25" customHeight="1">
      <c r="A218" s="802" t="s">
        <v>3326</v>
      </c>
      <c r="B218" s="1389" t="s">
        <v>3328</v>
      </c>
      <c r="C218" s="1389"/>
      <c r="D218" s="1389"/>
    </row>
    <row r="219" spans="1:8" ht="27" customHeight="1">
      <c r="A219" s="802"/>
      <c r="B219" s="1390" t="s">
        <v>3410</v>
      </c>
      <c r="C219" s="1390"/>
      <c r="D219" s="1390"/>
    </row>
    <row r="220" spans="1:8" ht="27" customHeight="1">
      <c r="A220" s="1234"/>
      <c r="B220" s="1235"/>
      <c r="C220" s="1235"/>
      <c r="D220" s="1235"/>
    </row>
    <row r="221" spans="1:8" ht="26.25" customHeight="1">
      <c r="A221" s="1389" t="s">
        <v>2896</v>
      </c>
      <c r="B221" s="1389"/>
      <c r="C221" s="1389"/>
      <c r="D221" s="1389"/>
      <c r="E221" s="708"/>
    </row>
    <row r="222" spans="1:8" ht="18.75" customHeight="1">
      <c r="A222" s="797"/>
      <c r="B222" s="803" t="s">
        <v>3427</v>
      </c>
      <c r="C222" s="797"/>
      <c r="D222" s="797"/>
      <c r="E222" s="736"/>
    </row>
    <row r="223" spans="1:8" ht="29.25" customHeight="1">
      <c r="B223" s="803"/>
    </row>
  </sheetData>
  <mergeCells count="33">
    <mergeCell ref="C75:C76"/>
    <mergeCell ref="C87:C89"/>
    <mergeCell ref="C48:C54"/>
    <mergeCell ref="C55:C57"/>
    <mergeCell ref="C67:C68"/>
    <mergeCell ref="C91:C93"/>
    <mergeCell ref="C107:C121"/>
    <mergeCell ref="C123:C133"/>
    <mergeCell ref="A13:A76"/>
    <mergeCell ref="A77:A95"/>
    <mergeCell ref="A96:A104"/>
    <mergeCell ref="C69:C74"/>
    <mergeCell ref="C84:C86"/>
    <mergeCell ref="C81:C83"/>
    <mergeCell ref="A105:A152"/>
    <mergeCell ref="A153:A214"/>
    <mergeCell ref="B216:D216"/>
    <mergeCell ref="C97:C99"/>
    <mergeCell ref="C100:C102"/>
    <mergeCell ref="C134:C145"/>
    <mergeCell ref="C147:C151"/>
    <mergeCell ref="A8:D8"/>
    <mergeCell ref="A9:D9"/>
    <mergeCell ref="C171:C181"/>
    <mergeCell ref="C182:C194"/>
    <mergeCell ref="C155:C169"/>
    <mergeCell ref="C15:C29"/>
    <mergeCell ref="C31:C36"/>
    <mergeCell ref="C37:C47"/>
    <mergeCell ref="B217:D217"/>
    <mergeCell ref="A221:D221"/>
    <mergeCell ref="B219:D219"/>
    <mergeCell ref="B218:D218"/>
  </mergeCells>
  <phoneticPr fontId="41" type="noConversion"/>
  <printOptions horizontalCentered="1" gridLines="1"/>
  <pageMargins left="0.39370078740157483" right="0.11811023622047245" top="0.51181102362204722" bottom="0.59055118110236227" header="0.31496062992125984" footer="0.31496062992125984"/>
  <pageSetup paperSize="9" scale="55" orientation="portrait" r:id="rId1"/>
  <headerFooter differentFirst="1">
    <oddHeader xml:space="preserve">&amp;C&amp;"Times New Roman Tj,обычный"Тарофахо барои хизматрасони ба мизочони ЧСК "Агроинвестбонк" </oddHeader>
    <oddFooter>&amp;C&amp;"Arial Black,обычный"&amp;P</oddFooter>
    <firstFooter>&amp;C&amp;"Arial Black,обычный"&amp;P</firstFooter>
  </headerFooter>
  <rowBreaks count="3" manualBreakCount="3">
    <brk id="68" max="3" man="1"/>
    <brk id="128" max="3" man="1"/>
    <brk id="191" max="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272"/>
  <sheetViews>
    <sheetView zoomScaleNormal="100" workbookViewId="0">
      <selection activeCell="C118" sqref="C118"/>
    </sheetView>
  </sheetViews>
  <sheetFormatPr defaultColWidth="9.140625" defaultRowHeight="12.75"/>
  <cols>
    <col min="1" max="1" width="20" customWidth="1"/>
    <col min="2" max="2" width="27.85546875" customWidth="1"/>
    <col min="3" max="3" width="54.7109375" customWidth="1"/>
    <col min="4" max="4" width="9.140625" hidden="1" customWidth="1"/>
    <col min="5" max="5" width="0" hidden="1" customWidth="1"/>
    <col min="6" max="6" width="0.28515625" customWidth="1"/>
    <col min="7" max="7" width="9.140625" hidden="1" customWidth="1"/>
    <col min="8" max="8" width="6.7109375" customWidth="1"/>
    <col min="9" max="9" width="5" customWidth="1"/>
  </cols>
  <sheetData>
    <row r="1" spans="1:4" ht="18.75">
      <c r="A1" s="1416" t="s">
        <v>546</v>
      </c>
      <c r="B1" s="1416"/>
      <c r="C1" s="1416"/>
    </row>
    <row r="2" spans="1:4" ht="15">
      <c r="A2" s="1417" t="s">
        <v>34</v>
      </c>
      <c r="B2" s="1417"/>
      <c r="C2" s="1417"/>
    </row>
    <row r="3" spans="1:4" ht="13.5" thickBot="1"/>
    <row r="4" spans="1:4" ht="45.75" thickBot="1">
      <c r="A4" s="662" t="s">
        <v>35</v>
      </c>
      <c r="B4" s="663" t="s">
        <v>36</v>
      </c>
      <c r="C4" s="664" t="s">
        <v>546</v>
      </c>
    </row>
    <row r="5" spans="1:4" ht="26.25" customHeight="1">
      <c r="A5" s="665" t="s">
        <v>547</v>
      </c>
      <c r="B5" s="666" t="s">
        <v>37</v>
      </c>
      <c r="C5" s="667"/>
      <c r="D5" s="651"/>
    </row>
    <row r="6" spans="1:4" ht="13.5">
      <c r="A6" s="668"/>
      <c r="B6" s="669" t="s">
        <v>38</v>
      </c>
      <c r="C6" s="670" t="s">
        <v>548</v>
      </c>
      <c r="D6" s="652"/>
    </row>
    <row r="7" spans="1:4">
      <c r="A7" s="671"/>
      <c r="B7" s="672"/>
      <c r="C7" s="670" t="s">
        <v>549</v>
      </c>
      <c r="D7" s="652">
        <v>0.13</v>
      </c>
    </row>
    <row r="8" spans="1:4" ht="17.25" customHeight="1">
      <c r="A8" s="671"/>
      <c r="B8" s="672"/>
      <c r="C8" s="670" t="s">
        <v>1817</v>
      </c>
      <c r="D8" s="651">
        <f>0.403*20</f>
        <v>8.06</v>
      </c>
    </row>
    <row r="9" spans="1:4">
      <c r="A9" s="671"/>
      <c r="B9" s="672"/>
      <c r="C9" s="670" t="s">
        <v>1818</v>
      </c>
      <c r="D9" s="652">
        <f>0.015*20</f>
        <v>0.3</v>
      </c>
    </row>
    <row r="10" spans="1:4" ht="17.25" customHeight="1">
      <c r="A10" s="671"/>
      <c r="B10" s="672"/>
      <c r="C10" s="670" t="s">
        <v>1819</v>
      </c>
      <c r="D10" s="654">
        <f>0.152*20</f>
        <v>3.04</v>
      </c>
    </row>
    <row r="11" spans="1:4">
      <c r="A11" s="671"/>
      <c r="B11" s="672"/>
      <c r="C11" s="673" t="s">
        <v>1820</v>
      </c>
    </row>
    <row r="12" spans="1:4">
      <c r="A12" s="671"/>
      <c r="B12" s="672"/>
      <c r="C12" s="670" t="s">
        <v>39</v>
      </c>
      <c r="D12" s="653">
        <f>SUM(D7:D10)</f>
        <v>11.530000000000001</v>
      </c>
    </row>
    <row r="13" spans="1:4" ht="22.5" customHeight="1">
      <c r="A13" s="671"/>
      <c r="B13" s="672"/>
      <c r="C13" s="670" t="s">
        <v>1821</v>
      </c>
      <c r="D13" s="655">
        <f>0.217*20</f>
        <v>4.34</v>
      </c>
    </row>
    <row r="14" spans="1:4">
      <c r="A14" s="671"/>
      <c r="B14" s="672"/>
      <c r="C14" s="670" t="s">
        <v>1822</v>
      </c>
      <c r="D14" s="711">
        <f>0.0097*20</f>
        <v>0.19400000000000001</v>
      </c>
    </row>
    <row r="15" spans="1:4">
      <c r="A15" s="671"/>
      <c r="B15" s="672"/>
      <c r="C15" s="670" t="s">
        <v>1823</v>
      </c>
      <c r="D15" s="655">
        <f>0.0038*20</f>
        <v>7.5999999999999998E-2</v>
      </c>
    </row>
    <row r="16" spans="1:4">
      <c r="A16" s="671"/>
      <c r="B16" s="672"/>
      <c r="C16" s="673" t="s">
        <v>1824</v>
      </c>
      <c r="D16" s="712">
        <f>SUM(D13:D15)</f>
        <v>4.6099999999999994</v>
      </c>
    </row>
    <row r="17" spans="1:4">
      <c r="A17" s="671"/>
      <c r="B17" s="672"/>
      <c r="C17" s="670" t="s">
        <v>550</v>
      </c>
      <c r="D17" s="655">
        <f>0.13*6</f>
        <v>0.78</v>
      </c>
    </row>
    <row r="18" spans="1:4">
      <c r="A18" s="671"/>
      <c r="B18" s="672"/>
      <c r="C18" s="670" t="s">
        <v>551</v>
      </c>
      <c r="D18" s="657">
        <f>0.35*2</f>
        <v>0.7</v>
      </c>
    </row>
    <row r="19" spans="1:4">
      <c r="A19" s="671"/>
      <c r="B19" s="672"/>
      <c r="C19" s="670" t="s">
        <v>552</v>
      </c>
      <c r="D19" s="711">
        <f>0.13*3</f>
        <v>0.39</v>
      </c>
    </row>
    <row r="20" spans="1:4" ht="26.25" customHeight="1">
      <c r="A20" s="671"/>
      <c r="B20" s="672"/>
      <c r="C20" s="670" t="s">
        <v>553</v>
      </c>
      <c r="D20" s="657">
        <v>0.6</v>
      </c>
    </row>
    <row r="21" spans="1:4">
      <c r="A21" s="671"/>
      <c r="B21" s="672"/>
      <c r="C21" s="673" t="s">
        <v>554</v>
      </c>
      <c r="D21" s="712">
        <f>SUM(D17:D20)</f>
        <v>2.4700000000000002</v>
      </c>
    </row>
    <row r="22" spans="1:4">
      <c r="A22" s="671"/>
      <c r="B22" s="672"/>
      <c r="C22" s="670" t="s">
        <v>555</v>
      </c>
      <c r="D22" s="652"/>
    </row>
    <row r="23" spans="1:4">
      <c r="A23" s="671"/>
      <c r="B23" s="672"/>
      <c r="C23" s="670" t="s">
        <v>1825</v>
      </c>
      <c r="D23" s="655">
        <f>0.124*20</f>
        <v>2.48</v>
      </c>
    </row>
    <row r="24" spans="1:4">
      <c r="A24" s="671"/>
      <c r="B24" s="672"/>
      <c r="C24" s="670" t="s">
        <v>1826</v>
      </c>
      <c r="D24" s="711">
        <f>0.015*20</f>
        <v>0.3</v>
      </c>
    </row>
    <row r="25" spans="1:4">
      <c r="A25" s="671"/>
      <c r="B25" s="672"/>
      <c r="C25" s="670" t="s">
        <v>1827</v>
      </c>
      <c r="D25" s="529">
        <f>0.152*20</f>
        <v>3.04</v>
      </c>
    </row>
    <row r="26" spans="1:4">
      <c r="A26" s="671"/>
      <c r="B26" s="672"/>
      <c r="C26" s="673" t="s">
        <v>1828</v>
      </c>
      <c r="D26" s="713">
        <f>SUM(D23:D25)</f>
        <v>5.82</v>
      </c>
    </row>
    <row r="27" spans="1:4">
      <c r="A27" s="671"/>
      <c r="B27" s="672"/>
      <c r="C27" s="670" t="s">
        <v>556</v>
      </c>
      <c r="D27" s="655"/>
    </row>
    <row r="28" spans="1:4">
      <c r="A28" s="671"/>
      <c r="B28" s="672"/>
      <c r="C28" s="670" t="s">
        <v>1829</v>
      </c>
      <c r="D28" s="655">
        <f>20.16/60*40</f>
        <v>13.440000000000001</v>
      </c>
    </row>
    <row r="29" spans="1:4">
      <c r="A29" s="671"/>
      <c r="B29" s="672"/>
      <c r="C29" s="670" t="s">
        <v>1830</v>
      </c>
      <c r="D29" s="714">
        <f>0.174*40</f>
        <v>6.9599999999999991</v>
      </c>
    </row>
    <row r="30" spans="1:4">
      <c r="A30" s="671"/>
      <c r="B30" s="672"/>
      <c r="C30" s="673" t="s">
        <v>1831</v>
      </c>
      <c r="D30" s="713">
        <f>SUM(D28:D29)</f>
        <v>20.399999999999999</v>
      </c>
    </row>
    <row r="31" spans="1:4" ht="26.25" customHeight="1">
      <c r="A31" s="671"/>
      <c r="B31" s="674"/>
      <c r="C31" s="675" t="s">
        <v>1832</v>
      </c>
      <c r="D31" s="715">
        <f>D30+D21+D16+D12+D26</f>
        <v>44.83</v>
      </c>
    </row>
    <row r="32" spans="1:4" ht="13.5">
      <c r="A32" s="671"/>
      <c r="B32" s="669" t="s">
        <v>40</v>
      </c>
      <c r="C32" s="670" t="s">
        <v>557</v>
      </c>
      <c r="D32" s="652"/>
    </row>
    <row r="33" spans="1:4">
      <c r="A33" s="671"/>
      <c r="B33" s="672"/>
      <c r="C33" s="670" t="s">
        <v>1</v>
      </c>
      <c r="D33" s="529">
        <v>0.26</v>
      </c>
    </row>
    <row r="34" spans="1:4">
      <c r="A34" s="671"/>
      <c r="B34" s="672"/>
      <c r="C34" s="670" t="s">
        <v>1833</v>
      </c>
      <c r="D34" s="652">
        <f>0.403*30</f>
        <v>12.09</v>
      </c>
    </row>
    <row r="35" spans="1:4">
      <c r="A35" s="671"/>
      <c r="B35" s="672"/>
      <c r="C35" s="670" t="s">
        <v>1834</v>
      </c>
      <c r="D35" s="652">
        <f>0.015*30</f>
        <v>0.44999999999999996</v>
      </c>
    </row>
    <row r="36" spans="1:4">
      <c r="A36" s="671"/>
      <c r="B36" s="672"/>
      <c r="C36" s="670" t="s">
        <v>1835</v>
      </c>
      <c r="D36" s="651">
        <f>0.152*30</f>
        <v>4.5599999999999996</v>
      </c>
    </row>
    <row r="37" spans="1:4">
      <c r="A37" s="671"/>
      <c r="B37" s="672"/>
      <c r="C37" s="673" t="s">
        <v>1836</v>
      </c>
      <c r="D37" s="660">
        <f>SUM(D33:D36)</f>
        <v>17.36</v>
      </c>
    </row>
    <row r="38" spans="1:4">
      <c r="A38" s="671"/>
      <c r="B38" s="672"/>
      <c r="C38" s="670" t="s">
        <v>558</v>
      </c>
      <c r="D38" s="655"/>
    </row>
    <row r="39" spans="1:4">
      <c r="A39" s="671"/>
      <c r="B39" s="672"/>
      <c r="C39" s="670" t="s">
        <v>1837</v>
      </c>
      <c r="D39" s="652">
        <f>0.217*30</f>
        <v>6.51</v>
      </c>
    </row>
    <row r="40" spans="1:4">
      <c r="A40" s="671"/>
      <c r="B40" s="672"/>
      <c r="C40" s="670" t="s">
        <v>1822</v>
      </c>
      <c r="D40" s="655">
        <f xml:space="preserve"> 0.0097*20</f>
        <v>0.19400000000000001</v>
      </c>
    </row>
    <row r="41" spans="1:4">
      <c r="A41" s="671"/>
      <c r="B41" s="672"/>
      <c r="C41" s="670" t="s">
        <v>1838</v>
      </c>
      <c r="D41" s="655">
        <f>0.0038*20</f>
        <v>7.5999999999999998E-2</v>
      </c>
    </row>
    <row r="42" spans="1:4">
      <c r="A42" s="671"/>
      <c r="B42" s="672"/>
      <c r="C42" s="673" t="s">
        <v>1839</v>
      </c>
      <c r="D42" s="656">
        <f>SUM(D39:D41)</f>
        <v>6.7799999999999994</v>
      </c>
    </row>
    <row r="43" spans="1:4">
      <c r="A43" s="671"/>
      <c r="B43" s="672"/>
      <c r="C43" s="670" t="s">
        <v>559</v>
      </c>
      <c r="D43" s="655">
        <f>0.26*2*3</f>
        <v>1.56</v>
      </c>
    </row>
    <row r="44" spans="1:4">
      <c r="A44" s="671"/>
      <c r="B44" s="672"/>
      <c r="C44" s="670" t="s">
        <v>560</v>
      </c>
      <c r="D44" s="655">
        <f>0.35*2</f>
        <v>0.7</v>
      </c>
    </row>
    <row r="45" spans="1:4">
      <c r="A45" s="671"/>
      <c r="B45" s="672"/>
      <c r="C45" s="670" t="s">
        <v>1840</v>
      </c>
      <c r="D45" s="655">
        <f>0.22*3</f>
        <v>0.66</v>
      </c>
    </row>
    <row r="46" spans="1:4">
      <c r="A46" s="671"/>
      <c r="B46" s="672"/>
      <c r="C46" s="670" t="s">
        <v>561</v>
      </c>
      <c r="D46" s="529">
        <v>0.7</v>
      </c>
    </row>
    <row r="47" spans="1:4">
      <c r="A47" s="671"/>
      <c r="B47" s="672"/>
      <c r="C47" s="673" t="s">
        <v>1841</v>
      </c>
      <c r="D47" s="656">
        <f>SUM(D43:D46)</f>
        <v>3.62</v>
      </c>
    </row>
    <row r="48" spans="1:4">
      <c r="A48" s="671"/>
      <c r="B48" s="672"/>
      <c r="C48" s="670" t="s">
        <v>41</v>
      </c>
      <c r="D48" s="652"/>
    </row>
    <row r="49" spans="1:4">
      <c r="A49" s="671"/>
      <c r="B49" s="672"/>
      <c r="C49" s="670" t="s">
        <v>1842</v>
      </c>
      <c r="D49" s="655">
        <f>0.217*30</f>
        <v>6.51</v>
      </c>
    </row>
    <row r="50" spans="1:4">
      <c r="A50" s="671"/>
      <c r="B50" s="672"/>
      <c r="C50" s="670" t="s">
        <v>1843</v>
      </c>
      <c r="D50" s="652">
        <f>0.015*30</f>
        <v>0.44999999999999996</v>
      </c>
    </row>
    <row r="51" spans="1:4">
      <c r="A51" s="671"/>
      <c r="B51" s="672"/>
      <c r="C51" s="670" t="s">
        <v>1844</v>
      </c>
      <c r="D51" s="651">
        <f>0.152*30</f>
        <v>4.5599999999999996</v>
      </c>
    </row>
    <row r="52" spans="1:4">
      <c r="A52" s="671"/>
      <c r="B52" s="672"/>
      <c r="C52" s="673" t="s">
        <v>1845</v>
      </c>
      <c r="D52" s="656">
        <f>SUM(D49:D51)</f>
        <v>11.52</v>
      </c>
    </row>
    <row r="53" spans="1:4">
      <c r="A53" s="671"/>
      <c r="B53" s="672"/>
      <c r="C53" s="670" t="s">
        <v>0</v>
      </c>
      <c r="D53" s="655"/>
    </row>
    <row r="54" spans="1:4">
      <c r="A54" s="671"/>
      <c r="B54" s="672"/>
      <c r="C54" s="670" t="s">
        <v>1846</v>
      </c>
      <c r="D54" s="655">
        <f>20.16/60*50</f>
        <v>16.8</v>
      </c>
    </row>
    <row r="55" spans="1:4">
      <c r="A55" s="671"/>
      <c r="B55" s="672"/>
      <c r="C55" s="670" t="s">
        <v>1847</v>
      </c>
      <c r="D55" s="655">
        <f>0.174*50</f>
        <v>8.6999999999999993</v>
      </c>
    </row>
    <row r="56" spans="1:4">
      <c r="A56" s="671"/>
      <c r="B56" s="672"/>
      <c r="C56" s="673" t="s">
        <v>1848</v>
      </c>
      <c r="D56" s="656">
        <f>SUM(D54:D55)</f>
        <v>25.5</v>
      </c>
    </row>
    <row r="57" spans="1:4" ht="15.75">
      <c r="A57" s="671"/>
      <c r="B57" s="672"/>
      <c r="C57" s="676" t="s">
        <v>1849</v>
      </c>
      <c r="D57" s="715">
        <f>D56+D47+D42+D37+D52</f>
        <v>64.78</v>
      </c>
    </row>
    <row r="58" spans="1:4">
      <c r="A58" s="677" t="s">
        <v>2</v>
      </c>
      <c r="B58" s="678" t="s">
        <v>42</v>
      </c>
      <c r="C58" s="679" t="s">
        <v>7</v>
      </c>
      <c r="D58" s="652"/>
    </row>
    <row r="59" spans="1:4">
      <c r="A59" s="668" t="s">
        <v>3</v>
      </c>
      <c r="B59" s="680" t="s">
        <v>43</v>
      </c>
      <c r="C59" s="670" t="s">
        <v>1850</v>
      </c>
      <c r="D59" s="655">
        <f>0.174*40</f>
        <v>6.9599999999999991</v>
      </c>
    </row>
    <row r="60" spans="1:4">
      <c r="A60" s="668" t="s">
        <v>4</v>
      </c>
      <c r="B60" s="672"/>
      <c r="C60" s="670" t="s">
        <v>1851</v>
      </c>
      <c r="D60" s="652">
        <f>0.015*40</f>
        <v>0.6</v>
      </c>
    </row>
    <row r="61" spans="1:4">
      <c r="A61" s="668" t="s">
        <v>5</v>
      </c>
      <c r="B61" s="672"/>
      <c r="C61" s="670" t="s">
        <v>1852</v>
      </c>
      <c r="D61" s="651">
        <f>0.152*40</f>
        <v>6.08</v>
      </c>
    </row>
    <row r="62" spans="1:4">
      <c r="A62" s="668" t="s">
        <v>6</v>
      </c>
      <c r="B62" s="672"/>
      <c r="C62" s="670" t="s">
        <v>8</v>
      </c>
      <c r="D62" s="658"/>
    </row>
    <row r="63" spans="1:4">
      <c r="A63" s="681">
        <v>812.81299999999999</v>
      </c>
      <c r="B63" s="672"/>
      <c r="C63" s="670" t="s">
        <v>1853</v>
      </c>
      <c r="D63" s="655">
        <f xml:space="preserve"> 0.0097*40</f>
        <v>0.38800000000000001</v>
      </c>
    </row>
    <row r="64" spans="1:4">
      <c r="A64" s="668"/>
      <c r="B64" s="672"/>
      <c r="C64" s="670" t="s">
        <v>1854</v>
      </c>
      <c r="D64" s="655">
        <f>0.0038*40</f>
        <v>0.152</v>
      </c>
    </row>
    <row r="65" spans="1:4">
      <c r="A65" s="668"/>
      <c r="B65" s="672"/>
      <c r="C65" s="670" t="s">
        <v>9</v>
      </c>
      <c r="D65" s="529">
        <f>0.11*2</f>
        <v>0.22</v>
      </c>
    </row>
    <row r="66" spans="1:4">
      <c r="A66" s="668"/>
      <c r="B66" s="672"/>
      <c r="C66" s="670" t="s">
        <v>10</v>
      </c>
      <c r="D66" s="529">
        <f>0.3*2</f>
        <v>0.6</v>
      </c>
    </row>
    <row r="67" spans="1:4" ht="15.75">
      <c r="A67" s="668"/>
      <c r="B67" s="682"/>
      <c r="C67" s="683" t="s">
        <v>1855</v>
      </c>
      <c r="D67" s="715">
        <f>SUM(D59:D66)</f>
        <v>14.999999999999998</v>
      </c>
    </row>
    <row r="68" spans="1:4">
      <c r="A68" s="677" t="s">
        <v>44</v>
      </c>
      <c r="B68" s="1413" t="s">
        <v>45</v>
      </c>
      <c r="C68" s="670" t="s">
        <v>46</v>
      </c>
      <c r="D68" s="656"/>
    </row>
    <row r="69" spans="1:4" ht="15.75">
      <c r="A69" s="659"/>
      <c r="B69" s="1415"/>
      <c r="C69" s="670" t="s">
        <v>1856</v>
      </c>
      <c r="D69" s="716">
        <f>0.217*10</f>
        <v>2.17</v>
      </c>
    </row>
    <row r="70" spans="1:4" ht="15.75">
      <c r="A70" s="659"/>
      <c r="B70" s="1415"/>
      <c r="C70" s="670" t="s">
        <v>1857</v>
      </c>
      <c r="D70" s="716">
        <f>0.015*10</f>
        <v>0.15</v>
      </c>
    </row>
    <row r="71" spans="1:4" ht="15.75">
      <c r="A71" s="659"/>
      <c r="B71" s="661"/>
      <c r="C71" s="670" t="s">
        <v>1858</v>
      </c>
      <c r="D71" s="716">
        <f>0.152*10</f>
        <v>1.52</v>
      </c>
    </row>
    <row r="72" spans="1:4">
      <c r="A72" s="659"/>
      <c r="B72" s="661"/>
      <c r="C72" s="670" t="s">
        <v>1859</v>
      </c>
      <c r="D72" s="656">
        <f>SUM(D69:D71)</f>
        <v>3.84</v>
      </c>
    </row>
    <row r="73" spans="1:4" ht="15" customHeight="1">
      <c r="A73" s="659"/>
      <c r="B73" s="661"/>
      <c r="C73" s="670" t="s">
        <v>47</v>
      </c>
    </row>
    <row r="74" spans="1:4" ht="15.75">
      <c r="A74" s="668"/>
      <c r="B74" s="682"/>
      <c r="C74" s="683" t="s">
        <v>1860</v>
      </c>
      <c r="D74" s="715">
        <f>14.61+D72</f>
        <v>18.45</v>
      </c>
    </row>
    <row r="75" spans="1:4">
      <c r="A75" s="684" t="s">
        <v>32</v>
      </c>
      <c r="B75" s="1413" t="s">
        <v>48</v>
      </c>
      <c r="C75" s="685" t="s">
        <v>49</v>
      </c>
    </row>
    <row r="76" spans="1:4">
      <c r="A76" s="681" t="s">
        <v>33</v>
      </c>
      <c r="B76" s="1415"/>
      <c r="C76" s="670" t="s">
        <v>1861</v>
      </c>
      <c r="D76">
        <f>0.26*60</f>
        <v>15.600000000000001</v>
      </c>
    </row>
    <row r="77" spans="1:4">
      <c r="A77" s="681">
        <v>250</v>
      </c>
      <c r="B77" s="1415"/>
      <c r="C77" s="670" t="s">
        <v>1862</v>
      </c>
      <c r="D77">
        <v>8.9</v>
      </c>
    </row>
    <row r="78" spans="1:4">
      <c r="A78" s="668"/>
      <c r="B78" s="1415"/>
      <c r="C78" s="673" t="s">
        <v>1863</v>
      </c>
      <c r="D78" s="656">
        <f>SUM(D76:D77)</f>
        <v>24.5</v>
      </c>
    </row>
    <row r="79" spans="1:4">
      <c r="A79" s="668"/>
      <c r="B79" s="1415"/>
      <c r="C79" s="670" t="s">
        <v>1864</v>
      </c>
      <c r="D79">
        <f>0.217*60</f>
        <v>13.02</v>
      </c>
    </row>
    <row r="80" spans="1:4">
      <c r="A80" s="668"/>
      <c r="B80" s="1415"/>
      <c r="C80" s="670" t="s">
        <v>1865</v>
      </c>
      <c r="D80">
        <f>0.015*60</f>
        <v>0.89999999999999991</v>
      </c>
    </row>
    <row r="81" spans="1:4">
      <c r="A81" s="668"/>
      <c r="B81" s="1415"/>
      <c r="C81" s="670" t="s">
        <v>1866</v>
      </c>
      <c r="D81">
        <f>0.152*60</f>
        <v>9.1199999999999992</v>
      </c>
    </row>
    <row r="82" spans="1:4">
      <c r="A82" s="668"/>
      <c r="B82" s="686"/>
      <c r="C82" s="673" t="s">
        <v>1867</v>
      </c>
      <c r="D82" s="656">
        <f>SUM(D79:D81)</f>
        <v>23.04</v>
      </c>
    </row>
    <row r="83" spans="1:4" ht="19.5" customHeight="1">
      <c r="A83" s="668"/>
      <c r="B83" s="686"/>
      <c r="C83" s="683" t="s">
        <v>1868</v>
      </c>
      <c r="D83" s="713">
        <f>D78+D82</f>
        <v>47.54</v>
      </c>
    </row>
    <row r="84" spans="1:4" ht="16.5" customHeight="1">
      <c r="A84" s="684">
        <v>410</v>
      </c>
      <c r="B84" s="1418" t="s">
        <v>50</v>
      </c>
      <c r="C84" s="687" t="s">
        <v>11</v>
      </c>
    </row>
    <row r="85" spans="1:4">
      <c r="A85" s="668"/>
      <c r="B85" s="1419"/>
      <c r="C85" s="688" t="s">
        <v>1869</v>
      </c>
      <c r="D85">
        <f>0.217*30</f>
        <v>6.51</v>
      </c>
    </row>
    <row r="86" spans="1:4">
      <c r="A86" s="668"/>
      <c r="B86" s="1419"/>
      <c r="C86" s="688" t="s">
        <v>1870</v>
      </c>
      <c r="D86">
        <f>0.015*30</f>
        <v>0.44999999999999996</v>
      </c>
    </row>
    <row r="87" spans="1:4">
      <c r="A87" s="668"/>
      <c r="B87" s="1419"/>
      <c r="C87" s="688" t="s">
        <v>1871</v>
      </c>
      <c r="D87">
        <f>0.152*30</f>
        <v>4.5599999999999996</v>
      </c>
    </row>
    <row r="88" spans="1:4">
      <c r="A88" s="668"/>
      <c r="B88" s="672"/>
      <c r="C88" s="688" t="s">
        <v>1872</v>
      </c>
      <c r="D88">
        <f>0.0097*30</f>
        <v>0.29100000000000004</v>
      </c>
    </row>
    <row r="89" spans="1:4">
      <c r="A89" s="668"/>
      <c r="B89" s="672"/>
      <c r="C89" s="688" t="s">
        <v>1873</v>
      </c>
      <c r="D89">
        <f>0.0038*30</f>
        <v>0.114</v>
      </c>
    </row>
    <row r="90" spans="1:4">
      <c r="A90" s="668"/>
      <c r="B90" s="672"/>
      <c r="C90" s="689" t="s">
        <v>1874</v>
      </c>
      <c r="D90" s="717">
        <f>SUM(D85:D89)</f>
        <v>11.925000000000001</v>
      </c>
    </row>
    <row r="91" spans="1:4">
      <c r="A91" s="668"/>
      <c r="B91" s="672"/>
      <c r="C91" s="688" t="s">
        <v>12</v>
      </c>
      <c r="D91">
        <v>0.13</v>
      </c>
    </row>
    <row r="92" spans="1:4">
      <c r="A92" s="668"/>
      <c r="B92" s="672"/>
      <c r="C92" s="688" t="s">
        <v>13</v>
      </c>
      <c r="D92">
        <v>34.340000000000003</v>
      </c>
    </row>
    <row r="93" spans="1:4">
      <c r="A93" s="668"/>
      <c r="B93" s="672"/>
      <c r="C93" s="673" t="s">
        <v>14</v>
      </c>
      <c r="D93" s="717">
        <f>SUM(D91:D92)</f>
        <v>34.470000000000006</v>
      </c>
    </row>
    <row r="94" spans="1:4" ht="15.75">
      <c r="A94" s="668"/>
      <c r="B94" s="690"/>
      <c r="C94" s="683" t="s">
        <v>1875</v>
      </c>
      <c r="D94" s="718">
        <f>D93+D90</f>
        <v>46.39500000000001</v>
      </c>
    </row>
    <row r="95" spans="1:4">
      <c r="A95" s="684" t="s">
        <v>15</v>
      </c>
      <c r="B95" s="1415" t="s">
        <v>51</v>
      </c>
      <c r="C95" s="691" t="s">
        <v>52</v>
      </c>
    </row>
    <row r="96" spans="1:4">
      <c r="A96" s="668"/>
      <c r="B96" s="1415"/>
      <c r="C96" s="688" t="s">
        <v>1876</v>
      </c>
      <c r="D96">
        <f>0.217*10</f>
        <v>2.17</v>
      </c>
    </row>
    <row r="97" spans="1:4" ht="14.25" customHeight="1">
      <c r="A97" s="668"/>
      <c r="B97" s="1415"/>
      <c r="C97" s="688" t="s">
        <v>53</v>
      </c>
    </row>
    <row r="98" spans="1:4" ht="12.75" customHeight="1">
      <c r="A98" s="668"/>
      <c r="B98" s="1415"/>
      <c r="C98" s="688" t="s">
        <v>54</v>
      </c>
    </row>
    <row r="99" spans="1:4">
      <c r="A99" s="668"/>
      <c r="B99" s="1415"/>
      <c r="C99" s="688" t="s">
        <v>55</v>
      </c>
    </row>
    <row r="100" spans="1:4">
      <c r="A100" s="668"/>
      <c r="B100" s="1415"/>
      <c r="C100" s="689" t="s">
        <v>56</v>
      </c>
      <c r="D100">
        <v>0.81</v>
      </c>
    </row>
    <row r="101" spans="1:4">
      <c r="A101" s="668"/>
      <c r="B101" s="1415"/>
      <c r="C101" s="689" t="s">
        <v>1877</v>
      </c>
      <c r="D101" s="717">
        <f>SUM(D96:D100)</f>
        <v>2.98</v>
      </c>
    </row>
    <row r="102" spans="1:4">
      <c r="A102" s="668"/>
      <c r="B102" s="1415"/>
      <c r="C102" s="692" t="s">
        <v>57</v>
      </c>
    </row>
    <row r="103" spans="1:4">
      <c r="A103" s="668"/>
      <c r="B103" s="1415"/>
      <c r="C103" s="693" t="s">
        <v>1878</v>
      </c>
      <c r="D103">
        <v>16.27</v>
      </c>
    </row>
    <row r="104" spans="1:4">
      <c r="A104" s="668"/>
      <c r="B104" s="672"/>
      <c r="C104" s="693" t="s">
        <v>1879</v>
      </c>
      <c r="D104">
        <f>0.217*75</f>
        <v>16.274999999999999</v>
      </c>
    </row>
    <row r="105" spans="1:4">
      <c r="A105" s="668"/>
      <c r="B105" s="672"/>
      <c r="C105" s="693" t="s">
        <v>1880</v>
      </c>
      <c r="D105">
        <f>20.16/60*75</f>
        <v>25.200000000000003</v>
      </c>
    </row>
    <row r="106" spans="1:4">
      <c r="A106" s="668"/>
      <c r="B106" s="672"/>
      <c r="C106" s="694" t="s">
        <v>1881</v>
      </c>
      <c r="D106" s="717">
        <f>SUM(D103:D105)</f>
        <v>57.745000000000005</v>
      </c>
    </row>
    <row r="107" spans="1:4" ht="15.75">
      <c r="A107" s="668"/>
      <c r="B107" s="672"/>
      <c r="C107" s="683" t="s">
        <v>1882</v>
      </c>
      <c r="D107" s="718">
        <f>D106+D101</f>
        <v>60.725000000000001</v>
      </c>
    </row>
    <row r="108" spans="1:4">
      <c r="A108" s="677" t="s">
        <v>15</v>
      </c>
      <c r="B108" s="1413" t="s">
        <v>58</v>
      </c>
      <c r="C108" s="691" t="s">
        <v>52</v>
      </c>
    </row>
    <row r="109" spans="1:4">
      <c r="A109" s="668"/>
      <c r="B109" s="1414"/>
      <c r="C109" s="688" t="s">
        <v>1876</v>
      </c>
      <c r="D109">
        <f>0.217*10</f>
        <v>2.17</v>
      </c>
    </row>
    <row r="110" spans="1:4">
      <c r="A110" s="668"/>
      <c r="B110" s="1414"/>
      <c r="C110" s="688" t="s">
        <v>53</v>
      </c>
    </row>
    <row r="111" spans="1:4">
      <c r="A111" s="668"/>
      <c r="B111" s="1414"/>
      <c r="C111" s="688" t="s">
        <v>54</v>
      </c>
    </row>
    <row r="112" spans="1:4" ht="13.5" customHeight="1">
      <c r="A112" s="668"/>
      <c r="B112" s="1414"/>
      <c r="C112" s="688" t="s">
        <v>59</v>
      </c>
    </row>
    <row r="113" spans="1:4">
      <c r="A113" s="668"/>
      <c r="B113" s="1414"/>
      <c r="C113" s="689" t="s">
        <v>60</v>
      </c>
      <c r="D113">
        <v>0.81</v>
      </c>
    </row>
    <row r="114" spans="1:4">
      <c r="A114" s="668"/>
      <c r="B114" s="672"/>
      <c r="C114" s="689" t="s">
        <v>1877</v>
      </c>
      <c r="D114" s="717">
        <f>SUM(D109:D113)</f>
        <v>2.98</v>
      </c>
    </row>
    <row r="115" spans="1:4">
      <c r="A115" s="668"/>
      <c r="B115" s="672"/>
      <c r="C115" s="695" t="s">
        <v>61</v>
      </c>
    </row>
    <row r="116" spans="1:4">
      <c r="A116" s="696"/>
      <c r="B116" s="697"/>
      <c r="C116" s="693" t="s">
        <v>1883</v>
      </c>
      <c r="D116">
        <f>0.217*90</f>
        <v>19.53</v>
      </c>
    </row>
    <row r="117" spans="1:4">
      <c r="A117" s="668"/>
      <c r="B117" s="672"/>
      <c r="C117" s="693" t="s">
        <v>1884</v>
      </c>
      <c r="D117">
        <f>0.217*90</f>
        <v>19.53</v>
      </c>
    </row>
    <row r="118" spans="1:4">
      <c r="A118" s="668"/>
      <c r="B118" s="672"/>
      <c r="C118" s="693" t="s">
        <v>1885</v>
      </c>
      <c r="D118">
        <f>20.16/60*90</f>
        <v>30.240000000000002</v>
      </c>
    </row>
    <row r="119" spans="1:4">
      <c r="A119" s="668"/>
      <c r="B119" s="672"/>
      <c r="C119" s="694" t="s">
        <v>1886</v>
      </c>
      <c r="D119" s="717">
        <f>SUM(D116:D118)</f>
        <v>69.300000000000011</v>
      </c>
    </row>
    <row r="120" spans="1:4" ht="15.75">
      <c r="A120" s="668"/>
      <c r="B120" s="672"/>
      <c r="C120" s="683" t="s">
        <v>1887</v>
      </c>
      <c r="D120" s="717">
        <f>D119+D114</f>
        <v>72.280000000000015</v>
      </c>
    </row>
    <row r="121" spans="1:4">
      <c r="A121" s="698">
        <v>920</v>
      </c>
      <c r="B121" s="699" t="s">
        <v>28</v>
      </c>
      <c r="C121" s="700"/>
      <c r="D121" s="529"/>
    </row>
    <row r="122" spans="1:4" ht="24" customHeight="1">
      <c r="A122" s="696"/>
      <c r="B122" s="707" t="s">
        <v>64</v>
      </c>
      <c r="C122" s="688" t="s">
        <v>1888</v>
      </c>
      <c r="D122" s="529">
        <v>0.24199999999999999</v>
      </c>
    </row>
    <row r="123" spans="1:4">
      <c r="A123" s="696"/>
      <c r="B123" s="672"/>
      <c r="C123" s="688" t="s">
        <v>1965</v>
      </c>
      <c r="D123" s="529">
        <v>0.03</v>
      </c>
    </row>
    <row r="124" spans="1:4">
      <c r="A124" s="696"/>
      <c r="B124" s="672"/>
      <c r="C124" s="688" t="s">
        <v>1889</v>
      </c>
      <c r="D124" s="529">
        <v>9.7000000000000003E-3</v>
      </c>
    </row>
    <row r="125" spans="1:4">
      <c r="A125" s="696"/>
      <c r="B125" s="672"/>
      <c r="C125" s="688" t="s">
        <v>1890</v>
      </c>
      <c r="D125" s="529">
        <v>3.8E-3</v>
      </c>
    </row>
    <row r="126" spans="1:4" ht="12.75" customHeight="1">
      <c r="A126" s="696"/>
      <c r="B126" s="672"/>
      <c r="C126" s="688" t="s">
        <v>16</v>
      </c>
      <c r="D126" s="529">
        <v>0.11</v>
      </c>
    </row>
    <row r="127" spans="1:4">
      <c r="A127" s="696"/>
      <c r="B127" s="672"/>
      <c r="C127" s="688" t="s">
        <v>17</v>
      </c>
      <c r="D127" s="529">
        <v>0.05</v>
      </c>
    </row>
    <row r="128" spans="1:4">
      <c r="A128" s="696"/>
      <c r="B128" s="672"/>
      <c r="C128" s="688" t="s">
        <v>1964</v>
      </c>
      <c r="D128" s="529">
        <v>0.15</v>
      </c>
    </row>
    <row r="129" spans="1:4" ht="14.25">
      <c r="A129" s="696"/>
      <c r="B129" s="674"/>
      <c r="C129" s="675" t="s">
        <v>1966</v>
      </c>
      <c r="D129" s="713">
        <f>SUM(D122:D128)</f>
        <v>0.59550000000000003</v>
      </c>
    </row>
    <row r="130" spans="1:4" ht="27">
      <c r="A130" s="696"/>
      <c r="B130" s="707" t="s">
        <v>65</v>
      </c>
      <c r="C130" s="688" t="s">
        <v>1888</v>
      </c>
      <c r="D130" s="529">
        <v>0.24199999999999999</v>
      </c>
    </row>
    <row r="131" spans="1:4">
      <c r="A131" s="668"/>
      <c r="B131" s="672"/>
      <c r="C131" s="688" t="s">
        <v>1965</v>
      </c>
      <c r="D131" s="529">
        <v>0.03</v>
      </c>
    </row>
    <row r="132" spans="1:4">
      <c r="A132" s="668"/>
      <c r="B132" s="672"/>
      <c r="C132" s="688" t="s">
        <v>1889</v>
      </c>
      <c r="D132" s="529">
        <v>9.7000000000000003E-3</v>
      </c>
    </row>
    <row r="133" spans="1:4">
      <c r="A133" s="668"/>
      <c r="B133" s="672"/>
      <c r="C133" s="688" t="s">
        <v>1890</v>
      </c>
      <c r="D133" s="529">
        <v>4.0000000000000001E-3</v>
      </c>
    </row>
    <row r="134" spans="1:4">
      <c r="A134" s="668"/>
      <c r="B134" s="672"/>
      <c r="C134" s="688" t="s">
        <v>16</v>
      </c>
      <c r="D134" s="529">
        <v>0.11</v>
      </c>
    </row>
    <row r="135" spans="1:4">
      <c r="A135" s="668"/>
      <c r="B135" s="672"/>
      <c r="C135" s="688" t="s">
        <v>1968</v>
      </c>
      <c r="D135" s="529">
        <v>0.09</v>
      </c>
    </row>
    <row r="136" spans="1:4">
      <c r="A136" s="696"/>
      <c r="B136" s="672"/>
      <c r="C136" s="688" t="s">
        <v>1967</v>
      </c>
      <c r="D136" s="529">
        <v>0.15</v>
      </c>
    </row>
    <row r="137" spans="1:4" ht="14.25">
      <c r="A137" s="696"/>
      <c r="B137" s="674"/>
      <c r="C137" s="675" t="s">
        <v>1969</v>
      </c>
      <c r="D137" s="713">
        <f>SUM(D130:D136)</f>
        <v>0.63570000000000004</v>
      </c>
    </row>
    <row r="138" spans="1:4" ht="27">
      <c r="A138" s="702">
        <v>920</v>
      </c>
      <c r="B138" s="707" t="s">
        <v>29</v>
      </c>
      <c r="C138" s="688" t="s">
        <v>1888</v>
      </c>
      <c r="D138" s="529">
        <v>0.24199999999999999</v>
      </c>
    </row>
    <row r="139" spans="1:4">
      <c r="A139" s="668"/>
      <c r="B139" s="672"/>
      <c r="C139" s="688" t="s">
        <v>1965</v>
      </c>
      <c r="D139" s="529">
        <v>0.03</v>
      </c>
    </row>
    <row r="140" spans="1:4">
      <c r="A140" s="668"/>
      <c r="B140" s="672"/>
      <c r="C140" s="688" t="s">
        <v>1889</v>
      </c>
      <c r="D140" s="529">
        <v>9.7000000000000003E-3</v>
      </c>
    </row>
    <row r="141" spans="1:4">
      <c r="A141" s="668"/>
      <c r="B141" s="672"/>
      <c r="C141" s="688" t="s">
        <v>1890</v>
      </c>
      <c r="D141" s="529">
        <v>3.8E-3</v>
      </c>
    </row>
    <row r="142" spans="1:4">
      <c r="A142" s="668"/>
      <c r="B142" s="672"/>
      <c r="C142" s="688" t="s">
        <v>18</v>
      </c>
      <c r="D142" s="529">
        <v>0.11</v>
      </c>
    </row>
    <row r="143" spans="1:4">
      <c r="A143" s="668"/>
      <c r="B143" s="672"/>
      <c r="C143" s="688" t="s">
        <v>19</v>
      </c>
      <c r="D143" s="529">
        <v>0.11</v>
      </c>
    </row>
    <row r="144" spans="1:4">
      <c r="A144" s="668"/>
      <c r="B144" s="672"/>
      <c r="C144" s="688" t="s">
        <v>1970</v>
      </c>
      <c r="D144" s="529">
        <v>0.18</v>
      </c>
    </row>
    <row r="145" spans="1:4" ht="14.25">
      <c r="A145" s="696"/>
      <c r="B145" s="674"/>
      <c r="C145" s="675" t="s">
        <v>1971</v>
      </c>
      <c r="D145" s="713">
        <f>SUM(D138:D144)</f>
        <v>0.6855</v>
      </c>
    </row>
    <row r="146" spans="1:4" ht="27">
      <c r="A146" s="696"/>
      <c r="B146" s="707" t="s">
        <v>30</v>
      </c>
      <c r="C146" s="688" t="s">
        <v>1888</v>
      </c>
      <c r="D146" s="529">
        <v>0.24199999999999999</v>
      </c>
    </row>
    <row r="147" spans="1:4">
      <c r="A147" s="668"/>
      <c r="B147" s="672"/>
      <c r="C147" s="693" t="s">
        <v>1972</v>
      </c>
      <c r="D147" s="529">
        <v>3.5000000000000003E-2</v>
      </c>
    </row>
    <row r="148" spans="1:4">
      <c r="A148" s="668"/>
      <c r="B148" s="672"/>
      <c r="C148" s="693" t="s">
        <v>1889</v>
      </c>
      <c r="D148" s="529">
        <v>9.7000000000000003E-3</v>
      </c>
    </row>
    <row r="149" spans="1:4">
      <c r="A149" s="668"/>
      <c r="B149" s="672"/>
      <c r="C149" s="693" t="s">
        <v>1891</v>
      </c>
      <c r="D149" s="529">
        <v>3.8E-3</v>
      </c>
    </row>
    <row r="150" spans="1:4">
      <c r="A150" s="668"/>
      <c r="B150" s="672"/>
      <c r="C150" s="693" t="s">
        <v>18</v>
      </c>
      <c r="D150" s="529">
        <v>0.11</v>
      </c>
    </row>
    <row r="151" spans="1:4">
      <c r="A151" s="668"/>
      <c r="B151" s="672"/>
      <c r="C151" s="693" t="s">
        <v>1973</v>
      </c>
      <c r="D151" s="529">
        <v>0.15</v>
      </c>
    </row>
    <row r="152" spans="1:4" ht="14.25" customHeight="1">
      <c r="A152" s="668"/>
      <c r="B152" s="672"/>
      <c r="C152" s="693" t="s">
        <v>1974</v>
      </c>
      <c r="D152" s="529">
        <v>0.18</v>
      </c>
    </row>
    <row r="153" spans="1:4" ht="14.25">
      <c r="A153" s="696"/>
      <c r="B153" s="674"/>
      <c r="C153" s="675" t="s">
        <v>1975</v>
      </c>
      <c r="D153" s="713">
        <f>SUM(D146:D152)</f>
        <v>0.73049999999999993</v>
      </c>
    </row>
    <row r="154" spans="1:4" ht="27">
      <c r="A154" s="696"/>
      <c r="B154" s="701" t="s">
        <v>31</v>
      </c>
      <c r="C154" s="688" t="s">
        <v>1888</v>
      </c>
      <c r="D154" s="529">
        <v>0.24199999999999999</v>
      </c>
    </row>
    <row r="155" spans="1:4">
      <c r="A155" s="668"/>
      <c r="B155" s="672"/>
      <c r="C155" s="688" t="s">
        <v>1976</v>
      </c>
      <c r="D155" s="529">
        <v>0.04</v>
      </c>
    </row>
    <row r="156" spans="1:4">
      <c r="A156" s="668"/>
      <c r="B156" s="672"/>
      <c r="C156" s="688" t="s">
        <v>20</v>
      </c>
      <c r="D156" s="529">
        <v>9.7000000000000003E-3</v>
      </c>
    </row>
    <row r="157" spans="1:4">
      <c r="A157" s="668"/>
      <c r="B157" s="672"/>
      <c r="C157" s="688" t="s">
        <v>1891</v>
      </c>
      <c r="D157" s="529">
        <v>3.8E-3</v>
      </c>
    </row>
    <row r="158" spans="1:4">
      <c r="A158" s="668"/>
      <c r="B158" s="672"/>
      <c r="C158" s="688" t="s">
        <v>18</v>
      </c>
      <c r="D158" s="529">
        <v>0.11</v>
      </c>
    </row>
    <row r="159" spans="1:4">
      <c r="A159" s="668"/>
      <c r="B159" s="672"/>
      <c r="C159" s="688" t="s">
        <v>1977</v>
      </c>
      <c r="D159" s="529">
        <v>0.19</v>
      </c>
    </row>
    <row r="160" spans="1:4">
      <c r="A160" s="668"/>
      <c r="B160" s="672"/>
      <c r="C160" s="688" t="s">
        <v>1978</v>
      </c>
      <c r="D160" s="529">
        <v>0.19</v>
      </c>
    </row>
    <row r="161" spans="1:4" ht="15.75">
      <c r="A161" s="668"/>
      <c r="B161" s="672"/>
      <c r="C161" s="703" t="s">
        <v>1979</v>
      </c>
      <c r="D161" s="713">
        <f>SUM(D154:D160)</f>
        <v>0.78549999999999986</v>
      </c>
    </row>
    <row r="162" spans="1:4">
      <c r="A162" s="698">
        <v>980</v>
      </c>
      <c r="B162" s="699" t="s">
        <v>325</v>
      </c>
      <c r="C162" s="700" t="s">
        <v>21</v>
      </c>
    </row>
    <row r="163" spans="1:4" ht="13.5">
      <c r="A163" s="696"/>
      <c r="B163" s="701"/>
      <c r="C163" s="688" t="s">
        <v>1892</v>
      </c>
      <c r="D163">
        <f>0.217*60</f>
        <v>13.02</v>
      </c>
    </row>
    <row r="164" spans="1:4">
      <c r="A164" s="668"/>
      <c r="B164" s="672"/>
      <c r="C164" s="688" t="s">
        <v>1893</v>
      </c>
      <c r="D164">
        <f>0.015*60</f>
        <v>0.89999999999999991</v>
      </c>
    </row>
    <row r="165" spans="1:4">
      <c r="A165" s="668"/>
      <c r="B165" s="672"/>
      <c r="C165" s="688" t="s">
        <v>1894</v>
      </c>
      <c r="D165">
        <f>0.152*60</f>
        <v>9.1199999999999992</v>
      </c>
    </row>
    <row r="166" spans="1:4" ht="15.75">
      <c r="A166" s="668"/>
      <c r="B166" s="672"/>
      <c r="C166" s="703" t="s">
        <v>1895</v>
      </c>
      <c r="D166" s="717">
        <f>SUM(D163:D165)</f>
        <v>23.04</v>
      </c>
    </row>
    <row r="167" spans="1:4" ht="25.5">
      <c r="A167" s="684">
        <v>980</v>
      </c>
      <c r="B167" s="1413" t="s">
        <v>62</v>
      </c>
      <c r="C167" s="687" t="s">
        <v>22</v>
      </c>
    </row>
    <row r="168" spans="1:4">
      <c r="A168" s="668"/>
      <c r="B168" s="1415"/>
      <c r="C168" s="693" t="s">
        <v>1896</v>
      </c>
      <c r="D168">
        <f>0.217*90</f>
        <v>19.53</v>
      </c>
    </row>
    <row r="169" spans="1:4">
      <c r="A169" s="668"/>
      <c r="B169" s="1415"/>
      <c r="C169" s="693" t="s">
        <v>1897</v>
      </c>
      <c r="D169">
        <f>0.015*90</f>
        <v>1.3499999999999999</v>
      </c>
    </row>
    <row r="170" spans="1:4">
      <c r="A170" s="668"/>
      <c r="B170" s="1415"/>
      <c r="C170" s="693" t="s">
        <v>1898</v>
      </c>
      <c r="D170">
        <f>0.152*90</f>
        <v>13.68</v>
      </c>
    </row>
    <row r="171" spans="1:4">
      <c r="A171" s="668"/>
      <c r="B171" s="1415"/>
      <c r="C171" s="693" t="s">
        <v>1899</v>
      </c>
      <c r="D171">
        <f>0.0097*90</f>
        <v>0.873</v>
      </c>
    </row>
    <row r="172" spans="1:4">
      <c r="A172" s="668"/>
      <c r="B172" s="686"/>
      <c r="C172" s="693" t="s">
        <v>1900</v>
      </c>
      <c r="D172">
        <f>0.0038*90</f>
        <v>0.34200000000000003</v>
      </c>
    </row>
    <row r="173" spans="1:4">
      <c r="A173" s="668"/>
      <c r="B173" s="672"/>
      <c r="C173" s="688" t="s">
        <v>23</v>
      </c>
      <c r="D173">
        <f>0.11*2</f>
        <v>0.22</v>
      </c>
    </row>
    <row r="174" spans="1:4" ht="15.75">
      <c r="A174" s="668"/>
      <c r="B174" s="672"/>
      <c r="C174" s="703" t="s">
        <v>1901</v>
      </c>
      <c r="D174" s="713">
        <f>SUM(D168:D173)</f>
        <v>35.994999999999997</v>
      </c>
    </row>
    <row r="175" spans="1:4">
      <c r="A175" s="684">
        <v>982</v>
      </c>
      <c r="B175" s="1413" t="s">
        <v>63</v>
      </c>
      <c r="C175" s="687" t="s">
        <v>24</v>
      </c>
    </row>
    <row r="176" spans="1:4">
      <c r="A176" s="668"/>
      <c r="B176" s="1415"/>
      <c r="C176" s="693" t="s">
        <v>1902</v>
      </c>
      <c r="D176">
        <v>0.17</v>
      </c>
    </row>
    <row r="177" spans="1:20">
      <c r="A177" s="668"/>
      <c r="B177" s="1415"/>
      <c r="C177" s="693" t="s">
        <v>1903</v>
      </c>
      <c r="D177">
        <v>1.4999999999999999E-2</v>
      </c>
    </row>
    <row r="178" spans="1:20" ht="13.5" customHeight="1">
      <c r="A178" s="668"/>
      <c r="B178" s="1415"/>
      <c r="C178" s="693" t="s">
        <v>1904</v>
      </c>
      <c r="D178">
        <v>0.152</v>
      </c>
    </row>
    <row r="179" spans="1:20" ht="10.5" customHeight="1">
      <c r="A179" s="668"/>
      <c r="B179" s="1415"/>
      <c r="C179" s="693" t="s">
        <v>25</v>
      </c>
      <c r="D179">
        <v>0.03</v>
      </c>
    </row>
    <row r="180" spans="1:20">
      <c r="A180" s="668"/>
      <c r="B180" s="672"/>
      <c r="C180" s="693" t="s">
        <v>26</v>
      </c>
      <c r="D180">
        <v>2.5999999999999999E-3</v>
      </c>
    </row>
    <row r="181" spans="1:20">
      <c r="A181" s="668"/>
      <c r="B181" s="672"/>
      <c r="C181" s="693" t="s">
        <v>27</v>
      </c>
      <c r="D181">
        <v>0.01</v>
      </c>
    </row>
    <row r="182" spans="1:20">
      <c r="A182" s="668"/>
      <c r="B182" s="672"/>
      <c r="C182" s="693" t="s">
        <v>1905</v>
      </c>
      <c r="D182">
        <v>0.06</v>
      </c>
    </row>
    <row r="183" spans="1:20">
      <c r="A183" s="668"/>
      <c r="B183" s="672"/>
      <c r="C183" s="688" t="s">
        <v>1906</v>
      </c>
      <c r="D183">
        <v>4.2999999999999997E-2</v>
      </c>
    </row>
    <row r="184" spans="1:20" ht="18.75" customHeight="1" thickBot="1">
      <c r="A184" s="704"/>
      <c r="B184" s="705"/>
      <c r="C184" s="706" t="s">
        <v>1907</v>
      </c>
      <c r="D184" s="713">
        <f>SUM(D176:D183)</f>
        <v>0.48259999999999997</v>
      </c>
    </row>
    <row r="186" spans="1:20">
      <c r="F186" s="529"/>
      <c r="G186" s="529"/>
      <c r="H186" s="529"/>
      <c r="I186" s="529"/>
      <c r="J186" s="529"/>
      <c r="K186" s="529"/>
      <c r="L186" s="529"/>
      <c r="M186" s="529"/>
      <c r="N186" s="529"/>
      <c r="O186" s="529"/>
      <c r="P186" s="529"/>
      <c r="Q186" s="529"/>
      <c r="R186" s="529"/>
      <c r="S186" s="529"/>
      <c r="T186" s="529"/>
    </row>
    <row r="187" spans="1:20">
      <c r="F187" s="529"/>
      <c r="G187" s="529"/>
      <c r="H187" s="529"/>
      <c r="I187" s="529"/>
      <c r="J187" s="529"/>
      <c r="K187" s="529"/>
      <c r="L187" s="529"/>
      <c r="M187" s="529"/>
      <c r="N187" s="529"/>
      <c r="O187" s="529"/>
      <c r="P187" s="529"/>
      <c r="Q187" s="529"/>
      <c r="R187" s="529"/>
      <c r="S187" s="529"/>
      <c r="T187" s="529"/>
    </row>
    <row r="188" spans="1:20">
      <c r="F188" s="529"/>
      <c r="G188" s="529"/>
      <c r="H188" s="529"/>
      <c r="I188" s="529"/>
      <c r="J188" s="529"/>
      <c r="K188" s="529"/>
      <c r="L188" s="529"/>
      <c r="M188" s="529"/>
      <c r="N188" s="529"/>
      <c r="O188" s="529"/>
      <c r="P188" s="529"/>
      <c r="Q188" s="529"/>
      <c r="R188" s="529"/>
      <c r="S188" s="529"/>
      <c r="T188" s="529"/>
    </row>
    <row r="189" spans="1:20">
      <c r="F189" s="529"/>
      <c r="G189" s="529"/>
      <c r="H189" s="529"/>
      <c r="I189" s="529"/>
      <c r="J189" s="529"/>
      <c r="K189" s="529"/>
      <c r="L189" s="529"/>
      <c r="M189" s="529"/>
      <c r="N189" s="529"/>
      <c r="O189" s="529"/>
      <c r="P189" s="529"/>
      <c r="Q189" s="529"/>
      <c r="R189" s="529"/>
      <c r="S189" s="529"/>
      <c r="T189" s="529"/>
    </row>
    <row r="190" spans="1:20">
      <c r="F190" s="529"/>
      <c r="G190" s="529"/>
      <c r="H190" s="529"/>
      <c r="I190" s="529"/>
      <c r="J190" s="529"/>
      <c r="K190" s="529"/>
      <c r="L190" s="529"/>
      <c r="M190" s="529"/>
      <c r="N190" s="529"/>
      <c r="O190" s="529"/>
      <c r="P190" s="529"/>
      <c r="Q190" s="529"/>
      <c r="R190" s="529"/>
      <c r="S190" s="529"/>
      <c r="T190" s="529"/>
    </row>
    <row r="191" spans="1:20">
      <c r="F191" s="529"/>
      <c r="G191" s="529"/>
      <c r="H191" s="529"/>
      <c r="I191" s="529"/>
      <c r="J191" s="529"/>
      <c r="K191" s="529"/>
      <c r="L191" s="529"/>
      <c r="M191" s="529"/>
      <c r="N191" s="529"/>
      <c r="O191" s="529"/>
      <c r="P191" s="529"/>
      <c r="Q191" s="529"/>
      <c r="R191" s="529"/>
      <c r="S191" s="529"/>
      <c r="T191" s="529"/>
    </row>
    <row r="192" spans="1:20">
      <c r="F192" s="529"/>
      <c r="G192" s="529"/>
      <c r="H192" s="529"/>
      <c r="I192" s="529"/>
      <c r="J192" s="529"/>
      <c r="K192" s="529"/>
      <c r="L192" s="529"/>
      <c r="M192" s="529"/>
      <c r="N192" s="529"/>
      <c r="O192" s="529"/>
      <c r="P192" s="529"/>
      <c r="Q192" s="529"/>
      <c r="R192" s="529"/>
      <c r="S192" s="529"/>
      <c r="T192" s="529"/>
    </row>
    <row r="193" spans="1:20">
      <c r="F193" s="529"/>
      <c r="G193" s="529"/>
      <c r="H193" s="529"/>
      <c r="I193" s="529"/>
      <c r="J193" s="529"/>
      <c r="K193" s="529"/>
      <c r="L193" s="529"/>
      <c r="M193" s="529"/>
      <c r="N193" s="529"/>
      <c r="O193" s="529"/>
      <c r="P193" s="529"/>
      <c r="Q193" s="529"/>
      <c r="R193" s="529"/>
      <c r="S193" s="529"/>
      <c r="T193" s="529"/>
    </row>
    <row r="194" spans="1:20">
      <c r="F194" s="529"/>
      <c r="G194" s="529"/>
      <c r="H194" s="529"/>
      <c r="I194" s="529"/>
      <c r="J194" s="529"/>
      <c r="K194" s="529"/>
      <c r="L194" s="529"/>
      <c r="M194" s="529"/>
      <c r="N194" s="529"/>
      <c r="O194" s="529"/>
      <c r="P194" s="529"/>
      <c r="Q194" s="529"/>
      <c r="R194" s="529"/>
      <c r="S194" s="529"/>
      <c r="T194" s="529"/>
    </row>
    <row r="195" spans="1:20">
      <c r="F195" s="529"/>
      <c r="G195" s="529"/>
      <c r="H195" s="529"/>
      <c r="I195" s="529"/>
      <c r="J195" s="529"/>
      <c r="K195" s="529"/>
      <c r="L195" s="529"/>
      <c r="M195" s="529"/>
      <c r="N195" s="529"/>
      <c r="O195" s="529"/>
      <c r="P195" s="529"/>
      <c r="Q195" s="529"/>
      <c r="R195" s="529"/>
      <c r="S195" s="529"/>
      <c r="T195" s="529"/>
    </row>
    <row r="196" spans="1:20">
      <c r="A196" s="724"/>
      <c r="B196" s="529"/>
      <c r="C196" s="529"/>
      <c r="D196" s="529"/>
      <c r="E196" s="529"/>
      <c r="F196" s="529"/>
      <c r="G196" s="529"/>
      <c r="H196" s="529"/>
      <c r="I196" s="529"/>
      <c r="J196" s="529"/>
      <c r="K196" s="529"/>
      <c r="L196" s="529"/>
      <c r="M196" s="529"/>
      <c r="N196" s="529"/>
      <c r="O196" s="529"/>
      <c r="P196" s="529"/>
      <c r="Q196" s="529"/>
      <c r="R196" s="529"/>
      <c r="S196" s="529"/>
      <c r="T196" s="529"/>
    </row>
    <row r="197" spans="1:20" ht="15.75">
      <c r="A197" s="719" t="s">
        <v>1914</v>
      </c>
      <c r="F197" s="529"/>
      <c r="G197" s="529"/>
      <c r="H197" s="529"/>
      <c r="I197" s="529"/>
      <c r="J197" s="529"/>
      <c r="K197" s="529"/>
      <c r="L197" s="529"/>
      <c r="M197" s="529"/>
      <c r="N197" s="529"/>
      <c r="O197" s="529"/>
      <c r="P197" s="529"/>
      <c r="Q197" s="529"/>
      <c r="R197" s="529"/>
      <c r="S197" s="529"/>
      <c r="T197" s="529"/>
    </row>
    <row r="198" spans="1:20">
      <c r="A198" s="721" t="s">
        <v>1934</v>
      </c>
      <c r="B198" s="529"/>
      <c r="C198" s="529"/>
      <c r="D198" s="529"/>
      <c r="E198" s="529"/>
      <c r="F198" s="529"/>
      <c r="G198" s="529"/>
      <c r="H198" s="529"/>
      <c r="I198" s="529"/>
      <c r="J198" s="529"/>
      <c r="K198" s="529"/>
      <c r="L198" s="529"/>
      <c r="M198" s="529"/>
      <c r="N198" s="529"/>
      <c r="O198" s="529"/>
      <c r="P198" s="529"/>
      <c r="Q198" s="529"/>
      <c r="R198" s="529"/>
      <c r="S198" s="529"/>
      <c r="T198" s="529"/>
    </row>
    <row r="199" spans="1:20">
      <c r="A199" s="722" t="s">
        <v>1915</v>
      </c>
      <c r="B199" s="529"/>
      <c r="C199" s="529"/>
      <c r="D199" s="529"/>
      <c r="E199" s="529"/>
      <c r="F199" s="529"/>
      <c r="G199" s="529"/>
      <c r="H199" s="529"/>
      <c r="I199" s="529"/>
      <c r="J199" s="529"/>
      <c r="K199" s="529"/>
      <c r="L199" s="529"/>
      <c r="M199" s="529"/>
      <c r="N199" s="529"/>
      <c r="O199" s="529"/>
      <c r="P199" s="529"/>
      <c r="Q199" s="529"/>
      <c r="R199" s="529"/>
      <c r="S199" s="529"/>
      <c r="T199" s="529"/>
    </row>
    <row r="200" spans="1:20">
      <c r="A200" s="721" t="s">
        <v>1916</v>
      </c>
      <c r="B200" s="529"/>
      <c r="C200" s="529"/>
      <c r="D200" s="529"/>
      <c r="E200" s="529"/>
      <c r="F200" s="529"/>
      <c r="G200" s="529"/>
      <c r="H200" s="529"/>
      <c r="I200" s="529"/>
      <c r="J200" s="529"/>
      <c r="K200" s="529"/>
      <c r="L200" s="529"/>
      <c r="M200" s="529"/>
      <c r="N200" s="529"/>
      <c r="O200" s="529"/>
      <c r="P200" s="529"/>
      <c r="Q200" s="529"/>
      <c r="R200" s="529"/>
      <c r="S200" s="529"/>
      <c r="T200" s="529"/>
    </row>
    <row r="201" spans="1:20">
      <c r="A201" s="721"/>
      <c r="B201" s="529"/>
      <c r="C201" s="529"/>
      <c r="D201" s="529"/>
      <c r="E201" s="529"/>
      <c r="F201" s="529"/>
      <c r="G201" s="529"/>
      <c r="H201" s="529"/>
      <c r="I201" s="529"/>
      <c r="J201" s="529"/>
      <c r="K201" s="529"/>
      <c r="L201" s="529"/>
      <c r="M201" s="529"/>
      <c r="N201" s="529"/>
      <c r="O201" s="529"/>
      <c r="P201" s="529"/>
      <c r="Q201" s="529"/>
      <c r="R201" s="529"/>
      <c r="S201" s="529"/>
      <c r="T201" s="529"/>
    </row>
    <row r="202" spans="1:20">
      <c r="A202" s="721" t="s">
        <v>1935</v>
      </c>
      <c r="B202" s="529"/>
      <c r="C202" s="529"/>
      <c r="D202" s="529"/>
      <c r="E202" s="529"/>
      <c r="F202" s="529"/>
      <c r="G202" s="529"/>
      <c r="H202" s="529"/>
      <c r="I202" s="529"/>
      <c r="J202" s="529"/>
      <c r="K202" s="529"/>
      <c r="L202" s="529"/>
      <c r="M202" s="529"/>
      <c r="N202" s="529"/>
      <c r="O202" s="529"/>
      <c r="P202" s="529"/>
      <c r="Q202" s="529"/>
      <c r="R202" s="529"/>
      <c r="S202" s="529"/>
      <c r="T202" s="529"/>
    </row>
    <row r="203" spans="1:20">
      <c r="A203" s="721" t="s">
        <v>1936</v>
      </c>
      <c r="B203" s="529"/>
      <c r="C203" s="529"/>
      <c r="D203" s="529"/>
      <c r="E203" s="529"/>
      <c r="F203" s="529"/>
      <c r="G203" s="529"/>
      <c r="H203" s="529"/>
      <c r="I203" s="529"/>
      <c r="J203" s="529"/>
      <c r="K203" s="529"/>
      <c r="L203" s="529"/>
      <c r="M203" s="529"/>
      <c r="N203" s="529"/>
      <c r="O203" s="529"/>
      <c r="P203" s="529"/>
      <c r="Q203" s="529"/>
      <c r="R203" s="529"/>
      <c r="S203" s="529"/>
      <c r="T203" s="529"/>
    </row>
    <row r="204" spans="1:20">
      <c r="A204" s="721" t="s">
        <v>1937</v>
      </c>
      <c r="B204" s="529"/>
      <c r="C204" s="529"/>
      <c r="D204" s="529"/>
      <c r="E204" s="529"/>
      <c r="F204" s="529"/>
      <c r="G204" s="529"/>
      <c r="H204" s="529"/>
      <c r="I204" s="529"/>
      <c r="J204" s="529"/>
      <c r="K204" s="529"/>
      <c r="L204" s="529"/>
      <c r="M204" s="529"/>
      <c r="N204" s="529"/>
      <c r="O204" s="529"/>
      <c r="P204" s="529"/>
      <c r="Q204" s="529"/>
      <c r="R204" s="529"/>
      <c r="S204" s="529"/>
      <c r="T204" s="529"/>
    </row>
    <row r="205" spans="1:20">
      <c r="A205" s="721" t="s">
        <v>1938</v>
      </c>
      <c r="B205" s="529"/>
      <c r="C205" s="529"/>
      <c r="D205" s="529"/>
      <c r="E205" s="529"/>
      <c r="F205" s="529"/>
      <c r="G205" s="529"/>
      <c r="H205" s="529"/>
      <c r="I205" s="529"/>
      <c r="J205" s="529"/>
      <c r="K205" s="529"/>
      <c r="L205" s="529"/>
      <c r="M205" s="529"/>
      <c r="N205" s="529"/>
      <c r="O205" s="529"/>
      <c r="P205" s="529"/>
      <c r="Q205" s="529"/>
      <c r="R205" s="529"/>
      <c r="S205" s="529"/>
      <c r="T205" s="529"/>
    </row>
    <row r="206" spans="1:20">
      <c r="A206" s="723"/>
      <c r="B206" s="529"/>
      <c r="C206" s="529"/>
      <c r="D206" s="529"/>
      <c r="E206" s="529"/>
      <c r="F206" s="529"/>
      <c r="G206" s="529"/>
      <c r="H206" s="529"/>
      <c r="I206" s="529"/>
      <c r="J206" s="529"/>
      <c r="K206" s="529"/>
      <c r="L206" s="529"/>
      <c r="M206" s="529"/>
      <c r="N206" s="529"/>
      <c r="O206" s="529"/>
      <c r="P206" s="529"/>
      <c r="Q206" s="529"/>
      <c r="R206" s="529"/>
      <c r="S206" s="529"/>
      <c r="T206" s="529"/>
    </row>
    <row r="207" spans="1:20">
      <c r="A207" s="724" t="s">
        <v>1917</v>
      </c>
      <c r="B207" s="529"/>
      <c r="C207" s="529"/>
      <c r="D207" s="529"/>
      <c r="E207" s="529"/>
      <c r="F207" s="529"/>
      <c r="G207" s="529"/>
      <c r="H207" s="529"/>
      <c r="I207" s="529"/>
      <c r="J207" s="529"/>
      <c r="K207" s="529"/>
      <c r="L207" s="529"/>
      <c r="M207" s="529"/>
      <c r="N207" s="529"/>
      <c r="O207" s="529"/>
      <c r="P207" s="529"/>
      <c r="Q207" s="529"/>
      <c r="R207" s="529"/>
      <c r="S207" s="529"/>
      <c r="T207" s="529"/>
    </row>
    <row r="208" spans="1:20">
      <c r="A208" s="721" t="s">
        <v>1939</v>
      </c>
      <c r="B208" s="529"/>
      <c r="C208" s="529"/>
      <c r="D208" s="529"/>
      <c r="E208" s="529"/>
      <c r="F208" s="529"/>
      <c r="G208" s="529"/>
      <c r="H208" s="529"/>
      <c r="I208" s="529"/>
      <c r="J208" s="529"/>
      <c r="K208" s="529"/>
      <c r="L208" s="529"/>
      <c r="M208" s="529"/>
      <c r="N208" s="529"/>
      <c r="O208" s="529"/>
      <c r="P208" s="529"/>
      <c r="Q208" s="529"/>
      <c r="R208" s="529"/>
      <c r="S208" s="529"/>
      <c r="T208" s="529"/>
    </row>
    <row r="209" spans="1:20">
      <c r="A209" s="721" t="s">
        <v>1940</v>
      </c>
      <c r="B209" s="529"/>
      <c r="C209" s="529"/>
      <c r="D209" s="529"/>
      <c r="E209" s="529"/>
      <c r="F209" s="529"/>
      <c r="G209" s="529"/>
      <c r="H209" s="529"/>
      <c r="I209" s="529"/>
      <c r="J209" s="529"/>
      <c r="K209" s="529"/>
      <c r="L209" s="529"/>
      <c r="M209" s="529"/>
      <c r="N209" s="529"/>
      <c r="O209" s="529"/>
      <c r="P209" s="529"/>
      <c r="Q209" s="529"/>
      <c r="R209" s="529"/>
      <c r="S209" s="529"/>
      <c r="T209" s="529"/>
    </row>
    <row r="210" spans="1:20">
      <c r="A210" s="721" t="s">
        <v>1941</v>
      </c>
      <c r="B210" s="529"/>
      <c r="C210" s="529"/>
      <c r="D210" s="529"/>
      <c r="E210" s="529"/>
      <c r="F210" s="529"/>
      <c r="G210" s="529"/>
      <c r="H210" s="529"/>
      <c r="I210" s="529"/>
      <c r="J210" s="529"/>
      <c r="K210" s="529"/>
      <c r="L210" s="529"/>
      <c r="M210" s="529"/>
      <c r="N210" s="529"/>
      <c r="O210" s="529"/>
      <c r="P210" s="529"/>
      <c r="Q210" s="529"/>
      <c r="R210" s="529"/>
      <c r="S210" s="529"/>
      <c r="T210" s="529"/>
    </row>
    <row r="211" spans="1:20">
      <c r="A211" s="721" t="s">
        <v>1942</v>
      </c>
      <c r="B211" s="529"/>
      <c r="C211" s="529"/>
      <c r="D211" s="529"/>
      <c r="E211" s="529"/>
      <c r="F211" s="529"/>
      <c r="G211" s="529"/>
      <c r="H211" s="529"/>
      <c r="I211" s="529"/>
      <c r="J211" s="529"/>
      <c r="K211" s="529"/>
      <c r="L211" s="529"/>
      <c r="M211" s="529"/>
      <c r="N211" s="529"/>
      <c r="O211" s="529"/>
      <c r="P211" s="529"/>
      <c r="Q211" s="529"/>
      <c r="R211" s="529"/>
      <c r="S211" s="529"/>
      <c r="T211" s="529"/>
    </row>
    <row r="212" spans="1:20">
      <c r="A212" s="723"/>
      <c r="B212" s="529"/>
      <c r="C212" s="529"/>
      <c r="D212" s="529"/>
      <c r="E212" s="529"/>
      <c r="F212" s="529"/>
      <c r="G212" s="529"/>
      <c r="H212" s="529"/>
      <c r="I212" s="529"/>
      <c r="J212" s="529"/>
      <c r="K212" s="529"/>
      <c r="L212" s="529"/>
      <c r="M212" s="529"/>
      <c r="N212" s="529"/>
      <c r="O212" s="529"/>
      <c r="P212" s="529"/>
      <c r="Q212" s="529"/>
      <c r="R212" s="529"/>
      <c r="S212" s="529"/>
      <c r="T212" s="529"/>
    </row>
    <row r="213" spans="1:20">
      <c r="A213" s="724" t="s">
        <v>459</v>
      </c>
      <c r="B213" s="529"/>
      <c r="C213" s="529"/>
      <c r="D213" s="529"/>
      <c r="E213" s="529"/>
      <c r="F213" s="529"/>
      <c r="G213" s="529"/>
      <c r="H213" s="529"/>
      <c r="I213" s="529"/>
      <c r="J213" s="529"/>
      <c r="K213" s="529"/>
      <c r="L213" s="529"/>
      <c r="M213" s="529"/>
      <c r="N213" s="529"/>
      <c r="O213" s="529"/>
      <c r="P213" s="529"/>
      <c r="Q213" s="529"/>
      <c r="R213" s="529"/>
      <c r="S213" s="529"/>
      <c r="T213" s="529"/>
    </row>
    <row r="214" spans="1:20">
      <c r="A214" s="724" t="s">
        <v>1918</v>
      </c>
      <c r="B214" s="529"/>
      <c r="C214" s="529"/>
      <c r="D214" s="529"/>
      <c r="E214" s="529"/>
      <c r="F214" s="529"/>
      <c r="G214" s="529"/>
      <c r="H214" s="529"/>
      <c r="I214" s="529"/>
      <c r="J214" s="529"/>
      <c r="K214" s="529"/>
      <c r="L214" s="529"/>
      <c r="M214" s="529"/>
      <c r="N214" s="529"/>
      <c r="O214" s="529"/>
      <c r="P214" s="529"/>
      <c r="Q214" s="529"/>
      <c r="R214" s="529"/>
      <c r="S214" s="529"/>
      <c r="T214" s="529"/>
    </row>
    <row r="215" spans="1:20" ht="13.5">
      <c r="A215" s="725" t="s">
        <v>1919</v>
      </c>
      <c r="B215" s="529"/>
      <c r="C215" s="529"/>
      <c r="D215" s="529"/>
      <c r="E215" s="529"/>
      <c r="F215" s="529"/>
      <c r="G215" s="529"/>
      <c r="H215" s="529"/>
      <c r="I215" s="529"/>
      <c r="J215" s="529"/>
      <c r="K215" s="529"/>
      <c r="L215" s="529"/>
      <c r="M215" s="529"/>
      <c r="N215" s="529"/>
      <c r="O215" s="529"/>
      <c r="P215" s="529"/>
      <c r="Q215" s="529"/>
      <c r="R215" s="529"/>
      <c r="S215" s="529"/>
      <c r="T215" s="529"/>
    </row>
    <row r="216" spans="1:20">
      <c r="A216" s="721" t="s">
        <v>1943</v>
      </c>
      <c r="B216" s="529"/>
      <c r="C216" s="529"/>
      <c r="D216" s="529"/>
      <c r="E216" s="529"/>
      <c r="F216" s="529"/>
      <c r="G216" s="529"/>
      <c r="H216" s="529"/>
      <c r="I216" s="529"/>
      <c r="J216" s="529"/>
      <c r="K216" s="529"/>
      <c r="L216" s="529"/>
      <c r="M216" s="529"/>
      <c r="N216" s="529"/>
      <c r="O216" s="529"/>
      <c r="P216" s="529"/>
      <c r="Q216" s="529"/>
      <c r="R216" s="529"/>
      <c r="S216" s="529"/>
      <c r="T216" s="529"/>
    </row>
    <row r="217" spans="1:20">
      <c r="A217" s="721" t="s">
        <v>1948</v>
      </c>
      <c r="B217" s="529"/>
      <c r="C217" s="529"/>
      <c r="D217" s="529"/>
      <c r="E217" s="529"/>
      <c r="F217" s="529"/>
      <c r="G217" s="529"/>
      <c r="H217" s="529"/>
      <c r="I217" s="529"/>
      <c r="J217" s="529"/>
      <c r="K217" s="529"/>
      <c r="L217" s="529"/>
      <c r="M217" s="529"/>
      <c r="N217" s="529"/>
      <c r="O217" s="529"/>
      <c r="P217" s="529"/>
      <c r="Q217" s="529"/>
      <c r="R217" s="529"/>
      <c r="S217" s="529"/>
      <c r="T217" s="529"/>
    </row>
    <row r="218" spans="1:20">
      <c r="A218" s="721" t="s">
        <v>1949</v>
      </c>
      <c r="B218" s="529"/>
      <c r="C218" s="529"/>
      <c r="D218" s="529"/>
      <c r="E218" s="529"/>
      <c r="F218" s="529"/>
      <c r="G218" s="529"/>
      <c r="H218" s="529"/>
      <c r="I218" s="529"/>
      <c r="J218" s="529"/>
      <c r="K218" s="529"/>
      <c r="L218" s="529"/>
      <c r="M218" s="529"/>
      <c r="N218" s="529"/>
      <c r="O218" s="529"/>
      <c r="P218" s="529"/>
      <c r="Q218" s="529"/>
      <c r="R218" s="529"/>
      <c r="S218" s="529"/>
      <c r="T218" s="529"/>
    </row>
    <row r="219" spans="1:20">
      <c r="A219" s="721" t="s">
        <v>1950</v>
      </c>
      <c r="B219" s="529"/>
      <c r="C219" s="529"/>
      <c r="D219" s="529"/>
      <c r="E219" s="529"/>
      <c r="F219" s="529"/>
      <c r="G219" s="529"/>
      <c r="H219" s="529"/>
      <c r="I219" s="529"/>
      <c r="J219" s="529"/>
      <c r="K219" s="529"/>
      <c r="L219" s="529"/>
      <c r="M219" s="529"/>
      <c r="N219" s="529"/>
      <c r="O219" s="529"/>
      <c r="P219" s="529"/>
      <c r="Q219" s="529"/>
      <c r="R219" s="529"/>
      <c r="S219" s="529"/>
      <c r="T219" s="529"/>
    </row>
    <row r="220" spans="1:20">
      <c r="A220" s="721" t="s">
        <v>1953</v>
      </c>
      <c r="B220" s="529"/>
      <c r="C220" s="529"/>
      <c r="D220" s="529"/>
      <c r="E220" s="529"/>
      <c r="F220" s="529"/>
      <c r="G220" s="529"/>
      <c r="H220" s="529"/>
      <c r="I220" s="529"/>
      <c r="J220" s="529"/>
      <c r="K220" s="529"/>
      <c r="L220" s="529"/>
      <c r="M220" s="529"/>
      <c r="N220" s="529"/>
      <c r="O220" s="529"/>
      <c r="P220" s="529"/>
      <c r="Q220" s="529"/>
      <c r="R220" s="529"/>
      <c r="S220" s="529"/>
      <c r="T220" s="529"/>
    </row>
    <row r="221" spans="1:20">
      <c r="A221" s="721" t="s">
        <v>1952</v>
      </c>
      <c r="B221" s="529"/>
      <c r="C221" s="529"/>
      <c r="D221" s="529"/>
      <c r="E221" s="529"/>
      <c r="F221" s="529"/>
      <c r="G221" s="529"/>
      <c r="H221" s="529"/>
      <c r="I221" s="529"/>
      <c r="J221" s="529"/>
      <c r="K221" s="529"/>
      <c r="L221" s="529"/>
      <c r="M221" s="529"/>
      <c r="N221" s="529"/>
      <c r="O221" s="529"/>
      <c r="P221" s="529"/>
      <c r="Q221" s="529"/>
      <c r="R221" s="529"/>
      <c r="S221" s="529"/>
      <c r="T221" s="529"/>
    </row>
    <row r="222" spans="1:20">
      <c r="A222" s="723" t="s">
        <v>1951</v>
      </c>
      <c r="B222" s="529"/>
      <c r="C222" s="529"/>
      <c r="D222" s="529"/>
      <c r="E222" s="529"/>
      <c r="F222" s="529"/>
      <c r="G222" s="529"/>
      <c r="H222" s="529"/>
      <c r="I222" s="529"/>
      <c r="J222" s="529"/>
      <c r="K222" s="529"/>
      <c r="L222" s="529"/>
      <c r="M222" s="529"/>
      <c r="N222" s="529"/>
      <c r="O222" s="529"/>
      <c r="P222" s="529"/>
      <c r="Q222" s="529"/>
      <c r="R222" s="529"/>
      <c r="S222" s="529"/>
      <c r="T222" s="529"/>
    </row>
    <row r="223" spans="1:20">
      <c r="A223" s="723"/>
      <c r="B223" s="529"/>
      <c r="C223" s="529"/>
      <c r="D223" s="529"/>
      <c r="E223" s="529"/>
      <c r="F223" s="529"/>
      <c r="G223" s="529"/>
      <c r="H223" s="529"/>
      <c r="I223" s="529"/>
      <c r="J223" s="529"/>
      <c r="K223" s="529"/>
      <c r="L223" s="529"/>
      <c r="M223" s="529"/>
      <c r="N223" s="529"/>
      <c r="O223" s="529"/>
      <c r="P223" s="529"/>
      <c r="Q223" s="529"/>
      <c r="R223" s="529"/>
      <c r="S223" s="529"/>
      <c r="T223" s="529"/>
    </row>
    <row r="224" spans="1:20" ht="13.5">
      <c r="A224" s="725" t="s">
        <v>1920</v>
      </c>
      <c r="B224" s="529"/>
      <c r="C224" s="529"/>
      <c r="D224" s="529"/>
      <c r="E224" s="529"/>
      <c r="F224" s="529"/>
      <c r="G224" s="529"/>
      <c r="H224" s="529"/>
      <c r="I224" s="529"/>
      <c r="J224" s="529"/>
      <c r="K224" s="529"/>
      <c r="L224" s="529"/>
      <c r="M224" s="529"/>
      <c r="N224" s="529"/>
      <c r="O224" s="529"/>
      <c r="P224" s="529"/>
      <c r="Q224" s="529"/>
      <c r="R224" s="529"/>
      <c r="S224" s="529"/>
      <c r="T224" s="529"/>
    </row>
    <row r="225" spans="1:20">
      <c r="A225" s="723" t="s">
        <v>1921</v>
      </c>
      <c r="B225" s="529"/>
      <c r="C225" s="529"/>
      <c r="D225" s="529"/>
      <c r="E225" s="529"/>
      <c r="F225" s="529"/>
      <c r="G225" s="529"/>
      <c r="H225" s="529"/>
      <c r="I225" s="529"/>
      <c r="J225" s="529"/>
      <c r="K225" s="529"/>
      <c r="L225" s="529"/>
      <c r="M225" s="529"/>
      <c r="N225" s="529"/>
      <c r="O225" s="529"/>
      <c r="P225" s="529"/>
      <c r="Q225" s="529"/>
      <c r="R225" s="529"/>
      <c r="S225" s="529"/>
      <c r="T225" s="529"/>
    </row>
    <row r="226" spans="1:20">
      <c r="A226" s="723" t="s">
        <v>1922</v>
      </c>
      <c r="B226" s="529"/>
      <c r="C226" s="529"/>
      <c r="D226" s="529"/>
      <c r="E226" s="529"/>
      <c r="F226" s="529"/>
      <c r="G226" s="529"/>
      <c r="H226" s="529"/>
      <c r="I226" s="529"/>
      <c r="J226" s="529"/>
      <c r="K226" s="529"/>
      <c r="L226" s="529"/>
      <c r="M226" s="529"/>
      <c r="N226" s="529"/>
      <c r="O226" s="529"/>
      <c r="P226" s="529"/>
      <c r="Q226" s="529"/>
      <c r="R226" s="529"/>
      <c r="S226" s="529"/>
      <c r="T226" s="529"/>
    </row>
    <row r="227" spans="1:20">
      <c r="A227" s="723"/>
      <c r="B227" s="529"/>
      <c r="C227" s="529"/>
      <c r="D227" s="529"/>
      <c r="E227" s="529"/>
      <c r="F227" s="529"/>
      <c r="G227" s="529"/>
      <c r="H227" s="529"/>
      <c r="I227" s="529"/>
      <c r="J227" s="529"/>
      <c r="K227" s="529"/>
      <c r="L227" s="529"/>
      <c r="M227" s="529"/>
      <c r="N227" s="529"/>
      <c r="O227" s="529"/>
      <c r="P227" s="529"/>
      <c r="Q227" s="529"/>
      <c r="R227" s="529"/>
      <c r="S227" s="529"/>
      <c r="T227" s="529"/>
    </row>
    <row r="228" spans="1:20">
      <c r="A228" s="724" t="s">
        <v>1923</v>
      </c>
      <c r="B228" s="529"/>
      <c r="C228" s="529"/>
      <c r="D228" s="529"/>
      <c r="E228" s="529"/>
      <c r="F228" s="529"/>
      <c r="G228" s="529"/>
      <c r="H228" s="529"/>
      <c r="I228" s="529"/>
      <c r="J228" s="529"/>
      <c r="K228" s="529"/>
      <c r="L228" s="529"/>
      <c r="M228" s="529"/>
      <c r="N228" s="529"/>
      <c r="O228" s="529"/>
      <c r="P228" s="529"/>
      <c r="Q228" s="529"/>
      <c r="R228" s="529"/>
      <c r="S228" s="529"/>
      <c r="T228" s="529"/>
    </row>
    <row r="229" spans="1:20">
      <c r="A229" s="723"/>
      <c r="B229" s="529"/>
      <c r="C229" s="529"/>
      <c r="D229" s="529"/>
      <c r="E229" s="529"/>
      <c r="F229" s="529"/>
      <c r="G229" s="529"/>
      <c r="H229" s="529"/>
      <c r="I229" s="529"/>
      <c r="J229" s="529"/>
      <c r="K229" s="529"/>
      <c r="L229" s="529"/>
      <c r="M229" s="529"/>
      <c r="N229" s="529"/>
      <c r="O229" s="529"/>
      <c r="P229" s="529"/>
      <c r="Q229" s="529"/>
      <c r="R229" s="529"/>
      <c r="S229" s="529"/>
      <c r="T229" s="529"/>
    </row>
    <row r="230" spans="1:20" ht="13.5">
      <c r="A230" s="725" t="s">
        <v>1924</v>
      </c>
      <c r="B230" s="529"/>
      <c r="C230" s="529"/>
      <c r="D230" s="529"/>
      <c r="E230" s="529"/>
      <c r="F230" s="529"/>
      <c r="G230" s="529"/>
      <c r="H230" s="529"/>
      <c r="I230" s="529"/>
      <c r="J230" s="529"/>
      <c r="K230" s="529"/>
      <c r="L230" s="529"/>
      <c r="M230" s="529"/>
      <c r="N230" s="529"/>
      <c r="O230" s="529"/>
      <c r="P230" s="529"/>
      <c r="Q230" s="529"/>
      <c r="R230" s="529"/>
      <c r="S230" s="529"/>
      <c r="T230" s="529"/>
    </row>
    <row r="231" spans="1:20">
      <c r="A231" s="721" t="s">
        <v>1944</v>
      </c>
      <c r="B231" s="529"/>
      <c r="C231" s="529"/>
      <c r="D231" s="529"/>
      <c r="E231" s="529"/>
      <c r="F231" s="529"/>
      <c r="G231" s="529"/>
      <c r="H231" s="529"/>
      <c r="I231" s="529"/>
      <c r="J231" s="529"/>
      <c r="K231" s="529"/>
      <c r="L231" s="529"/>
      <c r="M231" s="529"/>
      <c r="N231" s="529"/>
      <c r="O231" s="529"/>
      <c r="P231" s="529"/>
      <c r="Q231" s="529"/>
      <c r="R231" s="529"/>
      <c r="S231" s="529"/>
      <c r="T231" s="529"/>
    </row>
    <row r="232" spans="1:20">
      <c r="A232" s="721" t="s">
        <v>1957</v>
      </c>
      <c r="B232" s="529"/>
      <c r="C232" s="529"/>
      <c r="D232" s="529"/>
      <c r="E232" s="529"/>
      <c r="F232" s="529"/>
      <c r="G232" s="529"/>
      <c r="H232" s="529"/>
      <c r="I232" s="529"/>
      <c r="J232" s="529"/>
      <c r="K232" s="529"/>
      <c r="L232" s="529"/>
      <c r="M232" s="529"/>
      <c r="N232" s="529"/>
      <c r="O232" s="529"/>
      <c r="P232" s="529"/>
      <c r="Q232" s="529"/>
      <c r="R232" s="529"/>
      <c r="S232" s="529"/>
      <c r="T232" s="529"/>
    </row>
    <row r="233" spans="1:20">
      <c r="A233" s="721" t="s">
        <v>1954</v>
      </c>
      <c r="B233" s="529"/>
      <c r="C233" s="529"/>
      <c r="D233" s="529"/>
      <c r="E233" s="529"/>
      <c r="F233" s="529"/>
      <c r="G233" s="529"/>
      <c r="H233" s="529"/>
      <c r="I233" s="529"/>
      <c r="J233" s="529"/>
      <c r="K233" s="529"/>
      <c r="L233" s="529"/>
      <c r="M233" s="529"/>
      <c r="N233" s="529"/>
      <c r="O233" s="529"/>
      <c r="P233" s="529"/>
      <c r="Q233" s="529"/>
      <c r="R233" s="529"/>
      <c r="S233" s="529"/>
      <c r="T233" s="529"/>
    </row>
    <row r="234" spans="1:20">
      <c r="A234" s="721" t="s">
        <v>1958</v>
      </c>
      <c r="B234" s="529"/>
      <c r="C234" s="529"/>
      <c r="D234" s="529"/>
      <c r="E234" s="529"/>
      <c r="F234" s="529"/>
      <c r="G234" s="529"/>
      <c r="H234" s="529"/>
      <c r="I234" s="529"/>
      <c r="J234" s="529"/>
      <c r="K234" s="529"/>
      <c r="L234" s="529"/>
      <c r="M234" s="529"/>
      <c r="N234" s="529"/>
      <c r="O234" s="529"/>
      <c r="P234" s="529"/>
      <c r="Q234" s="529"/>
      <c r="R234" s="529"/>
      <c r="S234" s="529"/>
      <c r="T234" s="529"/>
    </row>
    <row r="235" spans="1:20">
      <c r="A235" s="721" t="s">
        <v>1954</v>
      </c>
      <c r="B235" s="529"/>
      <c r="C235" s="529"/>
      <c r="D235" s="529"/>
      <c r="E235" s="529"/>
      <c r="F235" s="529"/>
      <c r="G235" s="529"/>
      <c r="H235" s="529"/>
      <c r="I235" s="529"/>
      <c r="J235" s="529"/>
      <c r="K235" s="529"/>
      <c r="L235" s="529"/>
      <c r="M235" s="529"/>
      <c r="N235" s="529"/>
      <c r="O235" s="529"/>
      <c r="P235" s="529"/>
      <c r="Q235" s="529"/>
      <c r="R235" s="529"/>
      <c r="S235" s="529"/>
      <c r="T235" s="529"/>
    </row>
    <row r="236" spans="1:20">
      <c r="A236" s="721" t="s">
        <v>1956</v>
      </c>
      <c r="B236" s="529"/>
      <c r="C236" s="529"/>
      <c r="D236" s="529"/>
      <c r="E236" s="529"/>
      <c r="F236" s="529"/>
      <c r="G236" s="529"/>
      <c r="H236" s="529"/>
      <c r="I236" s="529"/>
      <c r="J236" s="529"/>
      <c r="K236" s="529"/>
      <c r="L236" s="529"/>
      <c r="M236" s="529"/>
      <c r="N236" s="529"/>
      <c r="O236" s="529"/>
      <c r="P236" s="529"/>
      <c r="Q236" s="529"/>
      <c r="R236" s="529"/>
      <c r="S236" s="529"/>
      <c r="T236" s="529"/>
    </row>
    <row r="237" spans="1:20">
      <c r="A237" s="723" t="s">
        <v>1955</v>
      </c>
      <c r="B237" s="529"/>
      <c r="C237" s="529"/>
      <c r="D237" s="529"/>
      <c r="E237" s="529"/>
      <c r="F237" s="529"/>
      <c r="G237" s="529"/>
      <c r="H237" s="529"/>
      <c r="I237" s="529"/>
      <c r="J237" s="529"/>
      <c r="K237" s="529"/>
      <c r="L237" s="529"/>
      <c r="M237" s="529"/>
      <c r="N237" s="529"/>
      <c r="O237" s="529"/>
      <c r="P237" s="529"/>
      <c r="Q237" s="529"/>
      <c r="R237" s="529"/>
      <c r="S237" s="529"/>
      <c r="T237" s="529"/>
    </row>
    <row r="238" spans="1:20">
      <c r="A238" s="723"/>
      <c r="B238" s="529"/>
      <c r="C238" s="529"/>
      <c r="D238" s="529"/>
      <c r="E238" s="529"/>
      <c r="F238" s="529"/>
      <c r="G238" s="529"/>
      <c r="H238" s="529"/>
      <c r="I238" s="529"/>
      <c r="J238" s="529"/>
      <c r="K238" s="529"/>
      <c r="L238" s="529"/>
      <c r="M238" s="529"/>
      <c r="N238" s="529"/>
      <c r="O238" s="529"/>
      <c r="P238" s="529"/>
      <c r="Q238" s="529"/>
      <c r="R238" s="529"/>
      <c r="S238" s="529"/>
      <c r="T238" s="529"/>
    </row>
    <row r="239" spans="1:20">
      <c r="A239" s="723"/>
      <c r="B239" s="529"/>
      <c r="C239" s="529"/>
      <c r="D239" s="529"/>
      <c r="E239" s="529"/>
      <c r="F239" s="529"/>
      <c r="G239" s="529"/>
      <c r="H239" s="529"/>
      <c r="I239" s="529"/>
      <c r="J239" s="529"/>
      <c r="K239" s="529"/>
      <c r="L239" s="529"/>
      <c r="M239" s="529"/>
      <c r="N239" s="529"/>
      <c r="O239" s="529"/>
      <c r="P239" s="529"/>
      <c r="Q239" s="529"/>
      <c r="R239" s="529"/>
      <c r="S239" s="529"/>
      <c r="T239" s="529"/>
    </row>
    <row r="240" spans="1:20">
      <c r="A240" s="723"/>
      <c r="B240" s="529"/>
      <c r="C240" s="529"/>
      <c r="D240" s="529"/>
      <c r="E240" s="529"/>
      <c r="F240" s="529"/>
      <c r="G240" s="529"/>
      <c r="H240" s="529"/>
      <c r="I240" s="529"/>
      <c r="J240" s="529"/>
      <c r="K240" s="529"/>
      <c r="L240" s="529"/>
      <c r="M240" s="529"/>
      <c r="N240" s="529"/>
      <c r="O240" s="529"/>
      <c r="P240" s="529"/>
      <c r="Q240" s="529"/>
      <c r="R240" s="529"/>
      <c r="S240" s="529"/>
      <c r="T240" s="529"/>
    </row>
    <row r="241" spans="1:20">
      <c r="A241" s="723"/>
      <c r="B241" s="529"/>
      <c r="C241" s="529"/>
      <c r="D241" s="529"/>
      <c r="E241" s="529"/>
      <c r="F241" s="529"/>
      <c r="G241" s="529"/>
      <c r="H241" s="529"/>
      <c r="I241" s="529"/>
      <c r="J241" s="529"/>
      <c r="K241" s="529"/>
      <c r="L241" s="529"/>
      <c r="M241" s="529"/>
      <c r="N241" s="529"/>
      <c r="O241" s="529"/>
      <c r="P241" s="529"/>
      <c r="Q241" s="529"/>
      <c r="R241" s="529"/>
      <c r="S241" s="529"/>
      <c r="T241" s="529"/>
    </row>
    <row r="242" spans="1:20">
      <c r="A242" s="723"/>
      <c r="B242" s="529"/>
      <c r="C242" s="529"/>
      <c r="D242" s="529"/>
      <c r="E242" s="529"/>
      <c r="F242" s="529"/>
      <c r="G242" s="529"/>
      <c r="H242" s="529"/>
      <c r="I242" s="529"/>
      <c r="J242" s="529"/>
      <c r="K242" s="529"/>
      <c r="L242" s="529"/>
      <c r="M242" s="529"/>
      <c r="N242" s="529"/>
      <c r="O242" s="529"/>
      <c r="P242" s="529"/>
      <c r="Q242" s="529"/>
      <c r="R242" s="529"/>
      <c r="S242" s="529"/>
      <c r="T242" s="529"/>
    </row>
    <row r="243" spans="1:20">
      <c r="A243" s="723"/>
      <c r="B243" s="529"/>
      <c r="C243" s="529"/>
      <c r="D243" s="529"/>
      <c r="E243" s="529"/>
      <c r="F243" s="529"/>
      <c r="G243" s="529"/>
      <c r="H243" s="529"/>
      <c r="I243" s="529"/>
      <c r="J243" s="529"/>
      <c r="K243" s="529"/>
      <c r="L243" s="529"/>
      <c r="M243" s="529"/>
      <c r="N243" s="529"/>
      <c r="O243" s="529"/>
      <c r="P243" s="529"/>
      <c r="Q243" s="529"/>
      <c r="R243" s="529"/>
      <c r="S243" s="529"/>
      <c r="T243" s="529"/>
    </row>
    <row r="244" spans="1:20">
      <c r="A244" s="724" t="s">
        <v>1925</v>
      </c>
      <c r="B244" s="529"/>
      <c r="C244" s="529"/>
      <c r="D244" s="529"/>
      <c r="E244" s="529"/>
      <c r="F244" s="529"/>
      <c r="G244" s="529"/>
      <c r="H244" s="529"/>
      <c r="I244" s="529"/>
      <c r="J244" s="529"/>
      <c r="K244" s="529"/>
      <c r="L244" s="529"/>
      <c r="M244" s="529"/>
      <c r="N244" s="529"/>
      <c r="O244" s="529"/>
      <c r="P244" s="529"/>
      <c r="Q244" s="529"/>
      <c r="R244" s="529"/>
      <c r="S244" s="529"/>
      <c r="T244" s="529"/>
    </row>
    <row r="245" spans="1:20">
      <c r="A245" s="723"/>
      <c r="B245" s="529"/>
      <c r="C245" s="529"/>
      <c r="D245" s="529"/>
      <c r="E245" s="529"/>
      <c r="F245" s="529"/>
      <c r="G245" s="529"/>
      <c r="H245" s="529"/>
      <c r="I245" s="529"/>
      <c r="J245" s="529"/>
      <c r="K245" s="529"/>
      <c r="L245" s="529"/>
      <c r="M245" s="529"/>
      <c r="N245" s="529"/>
      <c r="O245" s="529"/>
      <c r="P245" s="529"/>
      <c r="Q245" s="529"/>
      <c r="R245" s="529"/>
      <c r="S245" s="529"/>
      <c r="T245" s="529"/>
    </row>
    <row r="246" spans="1:20">
      <c r="A246" s="723" t="s">
        <v>1926</v>
      </c>
      <c r="B246" s="529"/>
      <c r="C246" s="529"/>
      <c r="D246" s="529"/>
      <c r="E246" s="529"/>
      <c r="F246" s="529"/>
      <c r="G246" s="529"/>
      <c r="H246" s="529"/>
      <c r="I246" s="529"/>
      <c r="J246" s="529"/>
      <c r="K246" s="529"/>
      <c r="L246" s="529"/>
      <c r="M246" s="529"/>
      <c r="N246" s="529"/>
      <c r="O246" s="529"/>
      <c r="P246" s="529"/>
      <c r="Q246" s="529"/>
      <c r="R246" s="529"/>
      <c r="S246" s="529"/>
      <c r="T246" s="529"/>
    </row>
    <row r="247" spans="1:20">
      <c r="A247" s="726" t="s">
        <v>1959</v>
      </c>
      <c r="B247" s="529"/>
      <c r="C247" s="529"/>
      <c r="D247" s="529"/>
      <c r="E247" s="529"/>
      <c r="F247" s="529"/>
      <c r="G247" s="529"/>
      <c r="H247" s="529"/>
      <c r="I247" s="529"/>
      <c r="J247" s="529"/>
      <c r="K247" s="529"/>
      <c r="L247" s="529"/>
      <c r="M247" s="529"/>
      <c r="N247" s="529"/>
      <c r="O247" s="529"/>
      <c r="P247" s="529"/>
      <c r="Q247" s="529"/>
      <c r="R247" s="529"/>
      <c r="S247" s="529"/>
      <c r="T247" s="529"/>
    </row>
    <row r="248" spans="1:20">
      <c r="A248" s="726" t="s">
        <v>1960</v>
      </c>
      <c r="B248" s="529"/>
      <c r="C248" s="529"/>
      <c r="D248" s="529"/>
      <c r="E248" s="529"/>
      <c r="F248" s="529"/>
      <c r="G248" s="529"/>
      <c r="H248" s="529"/>
      <c r="I248" s="529"/>
      <c r="J248" s="529"/>
      <c r="K248" s="529"/>
      <c r="L248" s="529"/>
      <c r="M248" s="529"/>
      <c r="N248" s="529"/>
      <c r="O248" s="529"/>
      <c r="P248" s="529"/>
      <c r="Q248" s="529"/>
      <c r="R248" s="529"/>
      <c r="S248" s="529"/>
      <c r="T248" s="529"/>
    </row>
    <row r="249" spans="1:20">
      <c r="A249" s="726" t="s">
        <v>1927</v>
      </c>
      <c r="B249" s="529"/>
      <c r="C249" s="529"/>
      <c r="D249" s="529"/>
      <c r="E249" s="529"/>
      <c r="F249" s="529"/>
      <c r="G249" s="529"/>
      <c r="H249" s="529"/>
      <c r="I249" s="529"/>
      <c r="J249" s="529"/>
      <c r="K249" s="529"/>
      <c r="L249" s="529"/>
      <c r="M249" s="529"/>
      <c r="N249" s="529"/>
      <c r="O249" s="529"/>
      <c r="P249" s="529"/>
      <c r="Q249" s="529"/>
      <c r="R249" s="529"/>
      <c r="S249" s="529"/>
      <c r="T249" s="529"/>
    </row>
    <row r="250" spans="1:20">
      <c r="A250" s="726" t="s">
        <v>1945</v>
      </c>
      <c r="B250" s="529"/>
      <c r="C250" s="529"/>
      <c r="D250" s="529"/>
      <c r="E250" s="529"/>
      <c r="F250" s="529"/>
      <c r="G250" s="529"/>
      <c r="H250" s="529"/>
      <c r="I250" s="529"/>
      <c r="J250" s="529"/>
      <c r="K250" s="529"/>
      <c r="L250" s="529"/>
      <c r="M250" s="529"/>
      <c r="N250" s="529"/>
      <c r="O250" s="529"/>
      <c r="P250" s="529"/>
      <c r="Q250" s="529"/>
      <c r="R250" s="529"/>
      <c r="S250" s="529"/>
      <c r="T250" s="529"/>
    </row>
    <row r="251" spans="1:20">
      <c r="A251" s="726" t="s">
        <v>1928</v>
      </c>
      <c r="B251" s="529"/>
      <c r="C251" s="529"/>
      <c r="D251" s="529"/>
      <c r="E251" s="529"/>
      <c r="F251" s="529"/>
      <c r="G251" s="529"/>
      <c r="H251" s="529"/>
      <c r="I251" s="529"/>
      <c r="J251" s="529"/>
      <c r="K251" s="529"/>
      <c r="L251" s="529"/>
      <c r="M251" s="529"/>
      <c r="N251" s="529"/>
      <c r="O251" s="529"/>
      <c r="P251" s="529"/>
      <c r="Q251" s="529"/>
      <c r="R251" s="529"/>
      <c r="S251" s="529"/>
      <c r="T251" s="529"/>
    </row>
    <row r="252" spans="1:20">
      <c r="A252" s="726"/>
      <c r="B252" s="529"/>
      <c r="C252" s="529"/>
      <c r="D252" s="529"/>
      <c r="E252" s="529"/>
      <c r="F252" s="529"/>
      <c r="G252" s="529"/>
      <c r="H252" s="529"/>
      <c r="I252" s="529"/>
      <c r="J252" s="529"/>
      <c r="K252" s="529"/>
      <c r="L252" s="529"/>
      <c r="M252" s="529"/>
      <c r="N252" s="529"/>
      <c r="O252" s="529"/>
      <c r="P252" s="529"/>
      <c r="Q252" s="529"/>
      <c r="R252" s="529"/>
      <c r="S252" s="529"/>
      <c r="T252" s="529"/>
    </row>
    <row r="253" spans="1:20">
      <c r="A253" s="726" t="s">
        <v>1929</v>
      </c>
      <c r="B253" s="529"/>
      <c r="C253" s="529"/>
      <c r="D253" s="529"/>
      <c r="E253" s="529"/>
      <c r="F253" s="529"/>
      <c r="G253" s="529"/>
      <c r="H253" s="529"/>
      <c r="I253" s="529"/>
      <c r="J253" s="529"/>
      <c r="K253" s="529"/>
      <c r="L253" s="529"/>
      <c r="M253" s="529"/>
      <c r="N253" s="529"/>
      <c r="O253" s="529"/>
      <c r="P253" s="529"/>
      <c r="Q253" s="529"/>
      <c r="R253" s="529"/>
      <c r="S253" s="529"/>
      <c r="T253" s="529"/>
    </row>
    <row r="254" spans="1:20">
      <c r="A254" s="726" t="s">
        <v>1930</v>
      </c>
      <c r="B254" s="529"/>
      <c r="C254" s="529"/>
      <c r="D254" s="529"/>
      <c r="E254" s="529"/>
      <c r="F254" s="529"/>
      <c r="G254" s="529"/>
      <c r="H254" s="529"/>
      <c r="I254" s="529"/>
      <c r="J254" s="529"/>
      <c r="K254" s="529"/>
      <c r="L254" s="529"/>
      <c r="M254" s="529"/>
      <c r="N254" s="529"/>
      <c r="O254" s="529"/>
      <c r="P254" s="529"/>
      <c r="Q254" s="529"/>
      <c r="R254" s="529"/>
      <c r="S254" s="529"/>
      <c r="T254" s="529"/>
    </row>
    <row r="255" spans="1:20">
      <c r="A255" s="726" t="s">
        <v>1931</v>
      </c>
      <c r="B255" s="529"/>
      <c r="C255" s="529"/>
      <c r="D255" s="529"/>
      <c r="E255" s="529"/>
      <c r="F255" s="529"/>
      <c r="G255" s="529"/>
      <c r="H255" s="529"/>
      <c r="I255" s="529"/>
      <c r="J255" s="529"/>
      <c r="K255" s="529"/>
      <c r="L255" s="529"/>
      <c r="M255" s="529"/>
      <c r="N255" s="529"/>
      <c r="O255" s="529"/>
      <c r="P255" s="529"/>
      <c r="Q255" s="529"/>
      <c r="R255" s="529"/>
      <c r="S255" s="529"/>
      <c r="T255" s="529"/>
    </row>
    <row r="256" spans="1:20">
      <c r="A256" s="726" t="s">
        <v>1932</v>
      </c>
      <c r="B256" s="529"/>
      <c r="C256" s="529"/>
      <c r="D256" s="529"/>
      <c r="E256" s="529"/>
      <c r="F256" s="529"/>
      <c r="G256" s="529"/>
      <c r="H256" s="529"/>
      <c r="I256" s="529"/>
      <c r="J256" s="529"/>
      <c r="K256" s="529"/>
      <c r="L256" s="529"/>
      <c r="M256" s="529"/>
      <c r="N256" s="529"/>
      <c r="O256" s="529"/>
      <c r="P256" s="529"/>
      <c r="Q256" s="529"/>
      <c r="R256" s="529"/>
      <c r="S256" s="529"/>
      <c r="T256" s="529"/>
    </row>
    <row r="257" spans="1:20">
      <c r="A257" s="726" t="s">
        <v>1933</v>
      </c>
      <c r="B257" s="529"/>
      <c r="C257" s="529"/>
      <c r="D257" s="529"/>
      <c r="E257" s="529"/>
      <c r="F257" s="529"/>
      <c r="G257" s="529"/>
      <c r="H257" s="529"/>
      <c r="I257" s="529"/>
      <c r="J257" s="529"/>
      <c r="K257" s="529"/>
      <c r="L257" s="529"/>
      <c r="M257" s="529"/>
      <c r="N257" s="529"/>
      <c r="O257" s="529"/>
      <c r="P257" s="529"/>
      <c r="Q257" s="529"/>
      <c r="R257" s="529"/>
      <c r="S257" s="529"/>
      <c r="T257" s="529"/>
    </row>
    <row r="258" spans="1:20">
      <c r="A258" s="721" t="s">
        <v>1946</v>
      </c>
      <c r="B258" s="529"/>
      <c r="C258" s="529"/>
      <c r="D258" s="529"/>
      <c r="E258" s="529"/>
      <c r="F258" s="529"/>
      <c r="G258" s="529"/>
      <c r="H258" s="529"/>
      <c r="I258" s="529"/>
      <c r="J258" s="529"/>
      <c r="K258" s="529"/>
      <c r="L258" s="529"/>
      <c r="M258" s="529"/>
      <c r="N258" s="529"/>
      <c r="O258" s="529"/>
      <c r="P258" s="529"/>
      <c r="Q258" s="529"/>
      <c r="R258" s="529"/>
      <c r="S258" s="529"/>
      <c r="T258" s="529"/>
    </row>
    <row r="259" spans="1:20">
      <c r="A259" s="721" t="s">
        <v>1947</v>
      </c>
      <c r="B259" s="529"/>
      <c r="C259" s="529"/>
      <c r="D259" s="529"/>
      <c r="E259" s="529"/>
      <c r="F259" s="529"/>
      <c r="G259" s="529"/>
      <c r="H259" s="529"/>
      <c r="I259" s="529"/>
      <c r="J259" s="529"/>
      <c r="K259" s="529"/>
      <c r="L259" s="529"/>
      <c r="M259" s="529"/>
      <c r="N259" s="529"/>
      <c r="O259" s="529"/>
      <c r="P259" s="529"/>
      <c r="Q259" s="529"/>
      <c r="R259" s="529"/>
      <c r="S259" s="529"/>
      <c r="T259" s="529"/>
    </row>
    <row r="260" spans="1:20">
      <c r="A260" s="726"/>
      <c r="B260" s="529"/>
      <c r="C260" s="529"/>
      <c r="D260" s="529"/>
      <c r="E260" s="529"/>
      <c r="F260" s="529"/>
      <c r="G260" s="529"/>
      <c r="H260" s="529"/>
      <c r="I260" s="529"/>
      <c r="J260" s="529"/>
      <c r="K260" s="529"/>
      <c r="L260" s="529"/>
      <c r="M260" s="529"/>
      <c r="N260" s="529"/>
      <c r="O260" s="529"/>
      <c r="P260" s="529"/>
      <c r="Q260" s="529"/>
      <c r="R260" s="529"/>
      <c r="S260" s="529"/>
      <c r="T260" s="529"/>
    </row>
    <row r="261" spans="1:20">
      <c r="A261" s="529"/>
      <c r="B261" s="529"/>
      <c r="C261" s="529"/>
      <c r="D261" s="529"/>
      <c r="E261" s="529"/>
      <c r="F261" s="529"/>
      <c r="G261" s="529"/>
      <c r="H261" s="529"/>
      <c r="I261" s="529"/>
      <c r="J261" s="529"/>
      <c r="K261" s="529"/>
      <c r="L261" s="529"/>
      <c r="M261" s="529"/>
      <c r="N261" s="529"/>
      <c r="O261" s="529"/>
      <c r="P261" s="529"/>
      <c r="Q261" s="529"/>
      <c r="R261" s="529"/>
      <c r="S261" s="529"/>
      <c r="T261" s="529"/>
    </row>
    <row r="262" spans="1:20">
      <c r="A262" s="529"/>
      <c r="B262" s="529"/>
      <c r="C262" s="529"/>
      <c r="D262" s="529"/>
      <c r="E262" s="529"/>
      <c r="F262" s="529"/>
      <c r="G262" s="529"/>
      <c r="H262" s="529"/>
      <c r="I262" s="529"/>
      <c r="J262" s="529"/>
      <c r="K262" s="529"/>
      <c r="L262" s="529"/>
      <c r="M262" s="529"/>
      <c r="N262" s="529"/>
      <c r="O262" s="529"/>
      <c r="P262" s="529"/>
      <c r="Q262" s="529"/>
      <c r="R262" s="529"/>
      <c r="S262" s="529"/>
      <c r="T262" s="529"/>
    </row>
    <row r="263" spans="1:20">
      <c r="A263" s="727"/>
      <c r="B263" s="529"/>
      <c r="C263" s="529"/>
      <c r="D263" s="529"/>
      <c r="E263" s="529"/>
      <c r="F263" s="529"/>
      <c r="G263" s="529"/>
      <c r="H263" s="529"/>
      <c r="I263" s="529"/>
      <c r="J263" s="529"/>
      <c r="K263" s="529"/>
      <c r="L263" s="529"/>
      <c r="M263" s="529"/>
      <c r="N263" s="529"/>
      <c r="O263" s="529"/>
      <c r="P263" s="529"/>
      <c r="Q263" s="529"/>
      <c r="R263" s="529"/>
      <c r="S263" s="529"/>
      <c r="T263" s="529"/>
    </row>
    <row r="264" spans="1:20">
      <c r="A264" s="727"/>
      <c r="B264" s="529"/>
      <c r="C264" s="529"/>
      <c r="D264" s="529"/>
      <c r="E264" s="529"/>
      <c r="F264" s="529"/>
      <c r="G264" s="529"/>
      <c r="H264" s="529"/>
      <c r="I264" s="529"/>
      <c r="J264" s="529"/>
      <c r="K264" s="529"/>
      <c r="L264" s="529"/>
      <c r="M264" s="529"/>
      <c r="N264" s="529"/>
      <c r="O264" s="529"/>
      <c r="P264" s="529"/>
      <c r="Q264" s="529"/>
      <c r="R264" s="529"/>
      <c r="S264" s="529"/>
      <c r="T264" s="529"/>
    </row>
    <row r="265" spans="1:20">
      <c r="A265" s="727"/>
      <c r="B265" s="529"/>
      <c r="C265" s="529"/>
      <c r="D265" s="529"/>
      <c r="E265" s="529"/>
      <c r="F265" s="529"/>
      <c r="G265" s="529"/>
      <c r="H265" s="529"/>
      <c r="I265" s="529"/>
      <c r="J265" s="529"/>
      <c r="K265" s="529"/>
      <c r="L265" s="529"/>
      <c r="M265" s="529"/>
      <c r="N265" s="529"/>
      <c r="O265" s="529"/>
      <c r="P265" s="529"/>
      <c r="Q265" s="529"/>
      <c r="R265" s="529"/>
      <c r="S265" s="529"/>
      <c r="T265" s="529"/>
    </row>
    <row r="266" spans="1:20" ht="15.75">
      <c r="A266" s="720"/>
    </row>
    <row r="267" spans="1:20" ht="15.75">
      <c r="A267" s="720"/>
    </row>
    <row r="268" spans="1:20" ht="15.75">
      <c r="A268" s="720"/>
    </row>
    <row r="269" spans="1:20" ht="15.75">
      <c r="A269" s="720"/>
    </row>
    <row r="270" spans="1:20" ht="15.75">
      <c r="A270" s="720"/>
    </row>
    <row r="271" spans="1:20" ht="15.75">
      <c r="A271" s="720"/>
    </row>
    <row r="272" spans="1:20" ht="15.75">
      <c r="A272" s="709"/>
    </row>
  </sheetData>
  <mergeCells count="9">
    <mergeCell ref="B108:B113"/>
    <mergeCell ref="B167:B171"/>
    <mergeCell ref="B175:B179"/>
    <mergeCell ref="A1:C1"/>
    <mergeCell ref="A2:C2"/>
    <mergeCell ref="B68:B70"/>
    <mergeCell ref="B75:B81"/>
    <mergeCell ref="B84:B87"/>
    <mergeCell ref="B95:B103"/>
  </mergeCells>
  <phoneticPr fontId="41" type="noConversion"/>
  <pageMargins left="0.26" right="0.15" top="0.74803149606299213" bottom="0.74803149606299213" header="0.23622047244094491" footer="0.31496062992125984"/>
  <pageSetup paperSize="9" scale="8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B4" sqref="B4"/>
    </sheetView>
  </sheetViews>
  <sheetFormatPr defaultRowHeight="12.75"/>
  <cols>
    <col min="1" max="1" width="4" customWidth="1"/>
    <col min="2" max="2" width="93.85546875" customWidth="1"/>
  </cols>
  <sheetData>
    <row r="1" spans="1:16" ht="31.5">
      <c r="A1" s="527"/>
      <c r="B1" s="729" t="s">
        <v>2042</v>
      </c>
    </row>
    <row r="2" spans="1:16">
      <c r="A2" s="608"/>
      <c r="B2" s="606"/>
    </row>
    <row r="3" spans="1:16" ht="42.75" customHeight="1">
      <c r="A3" s="608">
        <v>1</v>
      </c>
      <c r="B3" s="730" t="s">
        <v>2044</v>
      </c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</row>
    <row r="4" spans="1:16" ht="47.25">
      <c r="A4" s="608">
        <v>2</v>
      </c>
      <c r="B4" s="730" t="s">
        <v>2047</v>
      </c>
    </row>
    <row r="5" spans="1:16" ht="15.75">
      <c r="B5" s="730"/>
    </row>
    <row r="6" spans="1:16" ht="47.25">
      <c r="A6" s="608">
        <v>3</v>
      </c>
      <c r="B6" s="730" t="s">
        <v>2043</v>
      </c>
    </row>
    <row r="7" spans="1:16" ht="15.75">
      <c r="B7" s="730"/>
      <c r="C7" s="527"/>
      <c r="D7" s="527"/>
      <c r="E7" s="527"/>
      <c r="F7" s="527"/>
      <c r="G7" s="527"/>
    </row>
    <row r="8" spans="1:16" ht="31.5">
      <c r="A8" s="608">
        <v>4</v>
      </c>
      <c r="B8" s="730" t="s">
        <v>2045</v>
      </c>
    </row>
    <row r="9" spans="1:16" ht="15.75">
      <c r="B9" s="730"/>
    </row>
    <row r="10" spans="1:16" ht="47.25">
      <c r="A10" s="608">
        <v>5</v>
      </c>
      <c r="B10" s="730" t="s">
        <v>2046</v>
      </c>
    </row>
    <row r="11" spans="1:16" ht="12.75" customHeight="1">
      <c r="B11" s="730"/>
    </row>
    <row r="12" spans="1:16" ht="31.5">
      <c r="A12" s="608">
        <v>6</v>
      </c>
      <c r="B12" s="730" t="s">
        <v>2048</v>
      </c>
    </row>
    <row r="13" spans="1:16" ht="15.75">
      <c r="B13" s="730"/>
    </row>
    <row r="14" spans="1:16" ht="63">
      <c r="A14" s="608">
        <v>7</v>
      </c>
      <c r="B14" s="730" t="s">
        <v>1911</v>
      </c>
    </row>
    <row r="15" spans="1:16" ht="15.75">
      <c r="B15" s="730"/>
    </row>
    <row r="16" spans="1:16" ht="31.5">
      <c r="A16" s="608">
        <v>8</v>
      </c>
      <c r="B16" s="730" t="s">
        <v>1909</v>
      </c>
    </row>
    <row r="17" spans="1:7" ht="63">
      <c r="A17" s="608">
        <v>9</v>
      </c>
      <c r="B17" s="730" t="s">
        <v>1910</v>
      </c>
      <c r="C17" s="527"/>
      <c r="D17" s="527"/>
      <c r="E17" s="527"/>
      <c r="F17" s="527"/>
    </row>
    <row r="18" spans="1:7" ht="15.75">
      <c r="A18" s="608"/>
      <c r="B18" s="730"/>
    </row>
    <row r="19" spans="1:7" ht="110.25">
      <c r="A19" s="608">
        <v>10</v>
      </c>
      <c r="B19" s="730" t="s">
        <v>1912</v>
      </c>
    </row>
    <row r="20" spans="1:7" ht="15.75">
      <c r="A20" s="608"/>
      <c r="B20" s="730"/>
    </row>
    <row r="21" spans="1:7" ht="47.25">
      <c r="A21" s="608">
        <v>11</v>
      </c>
      <c r="B21" s="730" t="s">
        <v>1908</v>
      </c>
    </row>
    <row r="22" spans="1:7" ht="15.75">
      <c r="A22" s="608"/>
      <c r="B22" s="730"/>
    </row>
    <row r="23" spans="1:7" ht="31.5">
      <c r="A23" s="608">
        <v>12</v>
      </c>
      <c r="B23" s="730" t="s">
        <v>2049</v>
      </c>
    </row>
    <row r="24" spans="1:7" ht="15.75">
      <c r="A24" s="608"/>
      <c r="B24" s="730"/>
    </row>
    <row r="25" spans="1:7" ht="78.75">
      <c r="A25" s="608">
        <v>13</v>
      </c>
      <c r="B25" s="730" t="s">
        <v>2052</v>
      </c>
    </row>
    <row r="26" spans="1:7" ht="15.75">
      <c r="A26" s="608"/>
      <c r="B26" s="730"/>
    </row>
    <row r="27" spans="1:7" ht="47.25">
      <c r="A27" s="608">
        <v>14</v>
      </c>
      <c r="B27" s="730" t="s">
        <v>2051</v>
      </c>
      <c r="G27" s="732"/>
    </row>
    <row r="28" spans="1:7" ht="15.75">
      <c r="A28" s="608"/>
      <c r="B28" s="730"/>
    </row>
    <row r="29" spans="1:7" ht="31.5">
      <c r="A29" s="608">
        <v>15</v>
      </c>
      <c r="B29" s="730" t="s">
        <v>2050</v>
      </c>
    </row>
    <row r="30" spans="1:7" ht="15.75">
      <c r="A30" s="608"/>
      <c r="B30" s="730"/>
    </row>
    <row r="31" spans="1:7" ht="25.5" customHeight="1">
      <c r="A31" s="608"/>
      <c r="B31" s="729"/>
    </row>
    <row r="32" spans="1:7" ht="15.75">
      <c r="A32" s="608"/>
      <c r="B32" s="729"/>
    </row>
    <row r="33" spans="1:2" ht="31.5">
      <c r="A33" s="608"/>
      <c r="B33" s="729" t="s">
        <v>2053</v>
      </c>
    </row>
    <row r="34" spans="1:2" ht="32.25" customHeight="1">
      <c r="A34" s="608"/>
      <c r="B34" s="729" t="s">
        <v>2054</v>
      </c>
    </row>
    <row r="35" spans="1:2">
      <c r="A35" s="608"/>
      <c r="B35" s="532"/>
    </row>
    <row r="36" spans="1:2">
      <c r="A36" s="608"/>
      <c r="B36" s="532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8"/>
  <sheetViews>
    <sheetView zoomScaleNormal="100" workbookViewId="0">
      <selection sqref="A1:IV65536"/>
    </sheetView>
  </sheetViews>
  <sheetFormatPr defaultRowHeight="12.75"/>
  <cols>
    <col min="1" max="1" width="6.140625" customWidth="1"/>
    <col min="2" max="2" width="32.140625" customWidth="1"/>
    <col min="3" max="3" width="8.5703125" customWidth="1"/>
    <col min="4" max="4" width="79" customWidth="1"/>
    <col min="5" max="5" width="24" customWidth="1"/>
    <col min="6" max="6" width="26" customWidth="1"/>
    <col min="7" max="7" width="0.140625" customWidth="1"/>
  </cols>
  <sheetData>
    <row r="1" spans="1:6" ht="59.25" customHeight="1">
      <c r="D1" s="1076" t="s">
        <v>3001</v>
      </c>
    </row>
    <row r="2" spans="1:6" ht="63">
      <c r="A2" s="857" t="s">
        <v>2379</v>
      </c>
      <c r="B2" s="857" t="s">
        <v>2380</v>
      </c>
      <c r="C2" s="857" t="s">
        <v>2063</v>
      </c>
      <c r="D2" s="857" t="s">
        <v>2378</v>
      </c>
      <c r="E2" s="860" t="s">
        <v>2386</v>
      </c>
      <c r="F2" s="860" t="s">
        <v>2387</v>
      </c>
    </row>
    <row r="3" spans="1:6" ht="30">
      <c r="A3" s="855">
        <v>1</v>
      </c>
      <c r="B3" s="853" t="s">
        <v>2377</v>
      </c>
      <c r="C3" s="861">
        <v>921</v>
      </c>
      <c r="D3" s="1075" t="s">
        <v>2373</v>
      </c>
      <c r="E3" s="856">
        <v>0.5</v>
      </c>
      <c r="F3" s="1028">
        <v>5</v>
      </c>
    </row>
    <row r="4" spans="1:6" ht="15.75">
      <c r="A4" s="1432">
        <v>2</v>
      </c>
      <c r="B4" s="1408" t="s">
        <v>2381</v>
      </c>
      <c r="C4" s="861"/>
      <c r="D4" s="879" t="s">
        <v>2344</v>
      </c>
      <c r="E4" s="1423">
        <v>1.5</v>
      </c>
      <c r="F4" s="1433">
        <v>2</v>
      </c>
    </row>
    <row r="5" spans="1:6" ht="31.5">
      <c r="A5" s="1432"/>
      <c r="B5" s="1392"/>
      <c r="C5" s="862">
        <v>100</v>
      </c>
      <c r="D5" s="881" t="s">
        <v>2074</v>
      </c>
      <c r="E5" s="1424"/>
      <c r="F5" s="1434"/>
    </row>
    <row r="6" spans="1:6" ht="15.75">
      <c r="A6" s="855">
        <v>3</v>
      </c>
      <c r="B6" s="1420"/>
      <c r="C6" s="858">
        <v>310</v>
      </c>
      <c r="D6" s="853" t="s">
        <v>2382</v>
      </c>
      <c r="E6" s="856">
        <v>0</v>
      </c>
      <c r="F6" s="1029">
        <v>5.0000000000000001E-3</v>
      </c>
    </row>
    <row r="7" spans="1:6" ht="31.5">
      <c r="A7" s="1422">
        <v>4</v>
      </c>
      <c r="B7" s="1439" t="s">
        <v>2383</v>
      </c>
      <c r="C7" s="767">
        <v>100</v>
      </c>
      <c r="D7" s="804" t="s">
        <v>2617</v>
      </c>
      <c r="E7" s="1433">
        <v>50</v>
      </c>
      <c r="F7" s="1436">
        <v>70</v>
      </c>
    </row>
    <row r="8" spans="1:6" ht="15.75">
      <c r="A8" s="1422"/>
      <c r="B8" s="1440"/>
      <c r="C8" s="880"/>
      <c r="D8" s="747" t="s">
        <v>1805</v>
      </c>
      <c r="E8" s="1435"/>
      <c r="F8" s="1437"/>
    </row>
    <row r="9" spans="1:6" ht="15.75">
      <c r="A9" s="1422"/>
      <c r="B9" s="1440"/>
      <c r="C9" s="881"/>
      <c r="D9" s="859" t="s">
        <v>2081</v>
      </c>
      <c r="E9" s="1434"/>
      <c r="F9" s="1438"/>
    </row>
    <row r="10" spans="1:6" ht="31.5">
      <c r="A10" s="1422">
        <v>5</v>
      </c>
      <c r="B10" s="1440"/>
      <c r="C10" s="880"/>
      <c r="D10" s="750" t="s">
        <v>2087</v>
      </c>
      <c r="E10" s="958"/>
      <c r="F10" s="958"/>
    </row>
    <row r="11" spans="1:6" ht="15.75">
      <c r="A11" s="1422"/>
      <c r="B11" s="1440"/>
      <c r="C11" s="878">
        <v>100</v>
      </c>
      <c r="D11" s="751" t="s">
        <v>2090</v>
      </c>
      <c r="E11" s="960">
        <v>20</v>
      </c>
      <c r="F11" s="960">
        <v>30</v>
      </c>
    </row>
    <row r="12" spans="1:6" ht="15.75">
      <c r="A12" s="1422"/>
      <c r="B12" s="1440"/>
      <c r="C12" s="880"/>
      <c r="D12" s="751" t="s">
        <v>2091</v>
      </c>
      <c r="E12" s="959">
        <v>30</v>
      </c>
      <c r="F12" s="959">
        <v>50</v>
      </c>
    </row>
    <row r="13" spans="1:6" ht="15.75" customHeight="1">
      <c r="A13" s="1422">
        <v>6</v>
      </c>
      <c r="B13" s="1440"/>
      <c r="C13" s="882"/>
      <c r="D13" s="879" t="s">
        <v>2344</v>
      </c>
      <c r="E13" s="1423">
        <v>1.5</v>
      </c>
      <c r="F13" s="1433">
        <v>2</v>
      </c>
    </row>
    <row r="14" spans="1:6" ht="31.5">
      <c r="A14" s="1422"/>
      <c r="B14" s="1440"/>
      <c r="C14" s="863">
        <v>100</v>
      </c>
      <c r="D14" s="881" t="s">
        <v>2074</v>
      </c>
      <c r="E14" s="1424"/>
      <c r="F14" s="1434"/>
    </row>
    <row r="15" spans="1:6" ht="47.25">
      <c r="A15" s="855">
        <v>7</v>
      </c>
      <c r="B15" s="1440"/>
      <c r="C15" s="863">
        <v>921</v>
      </c>
      <c r="D15" s="793" t="s">
        <v>2321</v>
      </c>
      <c r="E15" s="856">
        <v>6</v>
      </c>
      <c r="F15" s="856">
        <v>0</v>
      </c>
    </row>
    <row r="16" spans="1:6" ht="31.5">
      <c r="A16" s="855">
        <v>8</v>
      </c>
      <c r="B16" s="1440"/>
      <c r="C16" s="863">
        <v>921</v>
      </c>
      <c r="D16" s="853" t="s">
        <v>2322</v>
      </c>
      <c r="E16" s="856">
        <v>0.5</v>
      </c>
      <c r="F16" s="1027">
        <v>2</v>
      </c>
    </row>
    <row r="17" spans="1:6" ht="47.25">
      <c r="A17" s="1030">
        <v>9</v>
      </c>
      <c r="B17" s="1440"/>
      <c r="C17" s="744">
        <v>202</v>
      </c>
      <c r="D17" s="793" t="s">
        <v>2618</v>
      </c>
      <c r="E17" s="864" t="s">
        <v>2388</v>
      </c>
      <c r="F17" s="864" t="s">
        <v>2389</v>
      </c>
    </row>
    <row r="18" spans="1:6" ht="31.5">
      <c r="A18" s="1030">
        <v>10</v>
      </c>
      <c r="B18" s="1440"/>
      <c r="C18" s="858">
        <v>202</v>
      </c>
      <c r="D18" s="853" t="s">
        <v>2256</v>
      </c>
      <c r="E18" s="856">
        <v>100</v>
      </c>
      <c r="F18" s="856">
        <v>150</v>
      </c>
    </row>
    <row r="19" spans="1:6" ht="15.75">
      <c r="A19" s="526">
        <v>11</v>
      </c>
      <c r="B19" s="1440"/>
      <c r="C19" s="858">
        <v>202</v>
      </c>
      <c r="D19" s="793" t="s">
        <v>2099</v>
      </c>
      <c r="E19" s="856">
        <v>100</v>
      </c>
      <c r="F19" s="856">
        <v>150</v>
      </c>
    </row>
    <row r="20" spans="1:6" ht="15.75">
      <c r="A20" s="526">
        <v>12</v>
      </c>
      <c r="B20" s="1440"/>
      <c r="C20" s="858">
        <v>202</v>
      </c>
      <c r="D20" s="853" t="s">
        <v>2100</v>
      </c>
      <c r="E20" s="856">
        <v>100</v>
      </c>
      <c r="F20" s="856">
        <v>150</v>
      </c>
    </row>
    <row r="21" spans="1:6" ht="31.5">
      <c r="A21" s="526">
        <v>13</v>
      </c>
      <c r="B21" s="1440"/>
      <c r="C21" s="858">
        <v>202</v>
      </c>
      <c r="D21" s="793" t="s">
        <v>2257</v>
      </c>
      <c r="E21" s="856">
        <v>75</v>
      </c>
      <c r="F21" s="856">
        <v>100</v>
      </c>
    </row>
    <row r="22" spans="1:6" ht="27.75" customHeight="1">
      <c r="A22" s="526">
        <v>14</v>
      </c>
      <c r="B22" s="1440"/>
      <c r="C22" s="858">
        <v>202</v>
      </c>
      <c r="D22" s="854" t="s">
        <v>2258</v>
      </c>
      <c r="E22" s="856">
        <v>25</v>
      </c>
      <c r="F22" s="856">
        <v>50</v>
      </c>
    </row>
    <row r="23" spans="1:6" ht="31.5">
      <c r="A23" s="526">
        <v>15</v>
      </c>
      <c r="B23" s="1440"/>
      <c r="C23" s="858">
        <v>202</v>
      </c>
      <c r="D23" s="805" t="s">
        <v>2390</v>
      </c>
      <c r="E23" s="856"/>
      <c r="F23" s="856"/>
    </row>
    <row r="24" spans="1:6" ht="63" customHeight="1">
      <c r="A24" s="526">
        <v>16</v>
      </c>
      <c r="B24" s="1440"/>
      <c r="C24" s="858">
        <v>202</v>
      </c>
      <c r="D24" s="853" t="s">
        <v>2260</v>
      </c>
      <c r="E24" s="864" t="s">
        <v>2391</v>
      </c>
      <c r="F24" s="864" t="s">
        <v>2392</v>
      </c>
    </row>
    <row r="25" spans="1:6" ht="31.5">
      <c r="A25" s="526">
        <v>17</v>
      </c>
      <c r="B25" s="1440"/>
      <c r="C25" s="858">
        <v>202</v>
      </c>
      <c r="D25" s="793" t="s">
        <v>2261</v>
      </c>
      <c r="E25" s="864" t="s">
        <v>2391</v>
      </c>
      <c r="F25" s="864" t="s">
        <v>2392</v>
      </c>
    </row>
    <row r="26" spans="1:6" ht="31.5">
      <c r="A26" s="526">
        <v>18</v>
      </c>
      <c r="B26" s="1440"/>
      <c r="C26" s="858">
        <v>202</v>
      </c>
      <c r="D26" s="853" t="s">
        <v>2262</v>
      </c>
      <c r="E26" s="864" t="s">
        <v>2393</v>
      </c>
      <c r="F26" s="864" t="s">
        <v>2394</v>
      </c>
    </row>
    <row r="27" spans="1:6" ht="31.5">
      <c r="A27" s="526">
        <v>19</v>
      </c>
      <c r="B27" s="1440"/>
      <c r="C27" s="858">
        <v>202</v>
      </c>
      <c r="D27" s="793" t="s">
        <v>2263</v>
      </c>
      <c r="E27" s="856">
        <v>100</v>
      </c>
      <c r="F27" s="856">
        <v>150</v>
      </c>
    </row>
    <row r="28" spans="1:6" ht="31.5">
      <c r="A28" s="526">
        <v>20</v>
      </c>
      <c r="B28" s="1440"/>
      <c r="C28" s="858">
        <v>202</v>
      </c>
      <c r="D28" s="853" t="s">
        <v>2259</v>
      </c>
      <c r="E28" s="856">
        <v>150</v>
      </c>
      <c r="F28" s="856">
        <v>200</v>
      </c>
    </row>
    <row r="29" spans="1:6" ht="15.75">
      <c r="A29" s="526">
        <v>21</v>
      </c>
      <c r="B29" s="1440"/>
      <c r="C29" s="858">
        <v>202</v>
      </c>
      <c r="D29" s="793" t="s">
        <v>1779</v>
      </c>
      <c r="E29" s="856">
        <v>100</v>
      </c>
      <c r="F29" s="856">
        <v>150</v>
      </c>
    </row>
    <row r="30" spans="1:6" ht="40.5" customHeight="1">
      <c r="A30" s="526">
        <v>22</v>
      </c>
      <c r="B30" s="1440"/>
      <c r="C30" s="858">
        <v>202</v>
      </c>
      <c r="D30" s="853" t="s">
        <v>2264</v>
      </c>
      <c r="E30" s="856">
        <v>75</v>
      </c>
      <c r="F30" s="856">
        <v>100</v>
      </c>
    </row>
    <row r="31" spans="1:6" ht="47.25">
      <c r="A31" s="526">
        <v>23</v>
      </c>
      <c r="B31" s="1440"/>
      <c r="C31" s="744">
        <v>200</v>
      </c>
      <c r="D31" s="808" t="s">
        <v>2950</v>
      </c>
      <c r="E31" s="526"/>
      <c r="F31" s="526"/>
    </row>
    <row r="32" spans="1:6" ht="15.75">
      <c r="A32" s="526">
        <v>24</v>
      </c>
      <c r="B32" s="1441"/>
      <c r="C32" s="526"/>
      <c r="D32" s="865" t="s">
        <v>1805</v>
      </c>
      <c r="E32" s="866" t="s">
        <v>2395</v>
      </c>
      <c r="F32" s="866" t="s">
        <v>2395</v>
      </c>
    </row>
    <row r="33" spans="1:6" ht="15.75">
      <c r="A33" s="526"/>
      <c r="B33" s="1408" t="s">
        <v>2951</v>
      </c>
      <c r="C33" s="821">
        <v>982</v>
      </c>
      <c r="D33" s="805" t="s">
        <v>1816</v>
      </c>
      <c r="E33" s="526"/>
      <c r="F33" s="526"/>
    </row>
    <row r="34" spans="1:6" ht="31.5">
      <c r="A34" s="526">
        <v>26</v>
      </c>
      <c r="B34" s="1392"/>
      <c r="C34" s="1032"/>
      <c r="D34" s="853" t="s">
        <v>2396</v>
      </c>
      <c r="E34" s="526"/>
      <c r="F34" s="526"/>
    </row>
    <row r="35" spans="1:6" ht="15.75">
      <c r="A35" s="526">
        <v>27</v>
      </c>
      <c r="B35" s="1392"/>
      <c r="C35" s="1032"/>
      <c r="D35" s="1031" t="s">
        <v>2404</v>
      </c>
      <c r="E35" s="856">
        <v>140</v>
      </c>
      <c r="F35" s="856">
        <v>140</v>
      </c>
    </row>
    <row r="36" spans="1:6" ht="15.75">
      <c r="A36" s="526">
        <v>28</v>
      </c>
      <c r="B36" s="1392"/>
      <c r="C36" s="1032"/>
      <c r="D36" s="853" t="s">
        <v>2397</v>
      </c>
      <c r="E36" s="856">
        <v>0</v>
      </c>
      <c r="F36" s="856">
        <v>0</v>
      </c>
    </row>
    <row r="37" spans="1:6" ht="47.25">
      <c r="A37" s="526">
        <v>29</v>
      </c>
      <c r="B37" s="1392"/>
      <c r="C37" s="1032"/>
      <c r="D37" s="853" t="s">
        <v>2402</v>
      </c>
      <c r="E37" s="856">
        <v>200</v>
      </c>
      <c r="F37" s="856">
        <v>200</v>
      </c>
    </row>
    <row r="38" spans="1:6" ht="15.75">
      <c r="A38" s="526">
        <v>30</v>
      </c>
      <c r="B38" s="1392"/>
      <c r="C38" s="1032"/>
      <c r="D38" s="853" t="s">
        <v>2398</v>
      </c>
      <c r="E38" s="856">
        <v>0</v>
      </c>
      <c r="F38" s="856">
        <v>0</v>
      </c>
    </row>
    <row r="39" spans="1:6" ht="31.5">
      <c r="A39" s="526">
        <v>31</v>
      </c>
      <c r="B39" s="1392"/>
      <c r="C39" s="1032"/>
      <c r="D39" s="853" t="s">
        <v>2400</v>
      </c>
      <c r="E39" s="856">
        <v>20</v>
      </c>
      <c r="F39" s="856">
        <v>20</v>
      </c>
    </row>
    <row r="40" spans="1:6" ht="31.5">
      <c r="A40" s="526">
        <v>32</v>
      </c>
      <c r="B40" s="1392"/>
      <c r="C40" s="1032"/>
      <c r="D40" s="853" t="s">
        <v>2399</v>
      </c>
      <c r="E40" s="856">
        <v>200</v>
      </c>
      <c r="F40" s="856">
        <v>200</v>
      </c>
    </row>
    <row r="41" spans="1:6" ht="31.5">
      <c r="A41" s="526">
        <v>33</v>
      </c>
      <c r="B41" s="1420"/>
      <c r="C41" s="1032"/>
      <c r="D41" s="853" t="s">
        <v>2401</v>
      </c>
      <c r="E41" s="856">
        <v>20</v>
      </c>
      <c r="F41" s="856">
        <v>20</v>
      </c>
    </row>
    <row r="42" spans="1:6" ht="31.5">
      <c r="A42" s="526">
        <v>34</v>
      </c>
      <c r="B42" s="1425" t="s">
        <v>2952</v>
      </c>
      <c r="C42" s="742">
        <v>100</v>
      </c>
      <c r="D42" s="750" t="s">
        <v>2088</v>
      </c>
      <c r="E42" s="856"/>
      <c r="F42" s="856"/>
    </row>
    <row r="43" spans="1:6" ht="31.5">
      <c r="A43" s="526">
        <v>35</v>
      </c>
      <c r="B43" s="1426"/>
      <c r="C43" s="526"/>
      <c r="D43" s="867" t="s">
        <v>2407</v>
      </c>
      <c r="E43" s="856">
        <v>20</v>
      </c>
      <c r="F43" s="856">
        <v>20</v>
      </c>
    </row>
    <row r="44" spans="1:6" ht="15.75">
      <c r="A44" s="526"/>
      <c r="B44" s="1426"/>
      <c r="C44" s="755">
        <v>590</v>
      </c>
      <c r="D44" s="805" t="s">
        <v>1775</v>
      </c>
      <c r="E44" s="856"/>
      <c r="F44" s="856"/>
    </row>
    <row r="45" spans="1:6" ht="15.75">
      <c r="A45" s="526">
        <v>36</v>
      </c>
      <c r="B45" s="1426"/>
      <c r="C45" s="526"/>
      <c r="D45" s="868" t="s">
        <v>2410</v>
      </c>
      <c r="E45" s="526"/>
      <c r="F45" s="526"/>
    </row>
    <row r="46" spans="1:6" ht="19.5" customHeight="1">
      <c r="A46" s="526">
        <v>37</v>
      </c>
      <c r="B46" s="1426"/>
      <c r="C46" s="526"/>
      <c r="D46" s="1033" t="s">
        <v>2411</v>
      </c>
      <c r="E46" s="869" t="s">
        <v>1776</v>
      </c>
      <c r="F46" s="869" t="s">
        <v>1776</v>
      </c>
    </row>
    <row r="47" spans="1:6" ht="24" customHeight="1">
      <c r="A47" s="526">
        <v>38</v>
      </c>
      <c r="B47" s="1426"/>
      <c r="C47" s="1035"/>
      <c r="D47" s="1036" t="s">
        <v>2412</v>
      </c>
      <c r="E47" s="1037" t="s">
        <v>1776</v>
      </c>
      <c r="F47" s="1037" t="s">
        <v>1776</v>
      </c>
    </row>
    <row r="48" spans="1:6" ht="24" customHeight="1">
      <c r="A48" s="526">
        <v>39</v>
      </c>
      <c r="B48" s="1038" t="s">
        <v>2955</v>
      </c>
      <c r="C48" s="1039">
        <v>100</v>
      </c>
      <c r="D48" s="865" t="s">
        <v>2086</v>
      </c>
      <c r="E48" s="1034">
        <v>20</v>
      </c>
      <c r="F48" s="1034">
        <v>10</v>
      </c>
    </row>
    <row r="49" spans="1:7" ht="15.75">
      <c r="A49" s="526">
        <v>40</v>
      </c>
      <c r="B49" s="1427" t="s">
        <v>2956</v>
      </c>
      <c r="C49" s="1039">
        <v>413</v>
      </c>
      <c r="D49" s="1031" t="s">
        <v>1982</v>
      </c>
      <c r="E49" s="526"/>
      <c r="F49" s="526"/>
    </row>
    <row r="50" spans="1:7" ht="31.5">
      <c r="A50" s="526">
        <v>41</v>
      </c>
      <c r="B50" s="1428"/>
      <c r="C50" s="1039">
        <v>413</v>
      </c>
      <c r="D50" s="868" t="s">
        <v>2125</v>
      </c>
      <c r="E50" s="526">
        <v>0</v>
      </c>
      <c r="F50" s="526"/>
    </row>
    <row r="51" spans="1:7" ht="15.75">
      <c r="A51" s="526">
        <v>42</v>
      </c>
      <c r="B51" s="1428"/>
      <c r="C51" s="1039">
        <v>413</v>
      </c>
      <c r="D51" s="868" t="s">
        <v>2036</v>
      </c>
      <c r="E51" s="526"/>
      <c r="F51" s="526"/>
    </row>
    <row r="52" spans="1:7" ht="15.75">
      <c r="A52" s="526">
        <v>43</v>
      </c>
      <c r="B52" s="1428"/>
      <c r="C52" s="1039">
        <v>413</v>
      </c>
      <c r="D52" s="868" t="s">
        <v>2428</v>
      </c>
      <c r="E52" s="526"/>
      <c r="F52" s="526"/>
    </row>
    <row r="53" spans="1:7" ht="31.5">
      <c r="A53" s="526">
        <v>44</v>
      </c>
      <c r="B53" s="1428"/>
      <c r="C53" s="1039">
        <v>413</v>
      </c>
      <c r="D53" s="853" t="s">
        <v>1913</v>
      </c>
      <c r="E53" s="1040" t="s">
        <v>2345</v>
      </c>
      <c r="F53" s="1430" t="s">
        <v>2345</v>
      </c>
      <c r="G53" s="1431"/>
    </row>
    <row r="54" spans="1:7" ht="31.5">
      <c r="A54" s="526">
        <v>45</v>
      </c>
      <c r="B54" s="1428"/>
      <c r="C54" s="1039">
        <v>413</v>
      </c>
      <c r="D54" s="853" t="s">
        <v>2429</v>
      </c>
      <c r="E54" s="1040" t="s">
        <v>2346</v>
      </c>
      <c r="F54" s="1430" t="s">
        <v>2346</v>
      </c>
      <c r="G54" s="1431"/>
    </row>
    <row r="55" spans="1:7" ht="31.5">
      <c r="A55" s="526">
        <v>46</v>
      </c>
      <c r="B55" s="1428"/>
      <c r="C55" s="1039">
        <v>413</v>
      </c>
      <c r="D55" s="1040" t="s">
        <v>1768</v>
      </c>
      <c r="E55" s="1040" t="s">
        <v>2347</v>
      </c>
      <c r="F55" s="1430" t="s">
        <v>2347</v>
      </c>
      <c r="G55" s="1431"/>
    </row>
    <row r="56" spans="1:7" ht="31.5">
      <c r="A56" s="526">
        <v>47</v>
      </c>
      <c r="B56" s="1428"/>
      <c r="C56" s="1039">
        <v>413</v>
      </c>
      <c r="D56" s="1041" t="s">
        <v>1769</v>
      </c>
      <c r="E56" s="1040" t="s">
        <v>2348</v>
      </c>
      <c r="F56" s="1430" t="s">
        <v>2348</v>
      </c>
      <c r="G56" s="1431"/>
    </row>
    <row r="57" spans="1:7" ht="31.5">
      <c r="A57" s="526">
        <v>48</v>
      </c>
      <c r="B57" s="1428"/>
      <c r="C57" s="1039">
        <v>413</v>
      </c>
      <c r="D57" s="1041" t="s">
        <v>1770</v>
      </c>
      <c r="E57" s="1040" t="s">
        <v>2349</v>
      </c>
      <c r="F57" s="1430" t="s">
        <v>2349</v>
      </c>
      <c r="G57" s="1431"/>
    </row>
    <row r="58" spans="1:7" ht="31.5">
      <c r="A58" s="526">
        <v>49</v>
      </c>
      <c r="B58" s="1428"/>
      <c r="C58" s="1039">
        <v>413</v>
      </c>
      <c r="D58" s="1041" t="s">
        <v>1771</v>
      </c>
      <c r="E58" s="1040" t="s">
        <v>2350</v>
      </c>
      <c r="F58" s="1430" t="s">
        <v>2350</v>
      </c>
      <c r="G58" s="1431"/>
    </row>
    <row r="59" spans="1:7" ht="15.75">
      <c r="A59" s="526">
        <v>50</v>
      </c>
      <c r="B59" s="1428"/>
      <c r="C59" s="1039">
        <v>413</v>
      </c>
      <c r="D59" s="1040" t="s">
        <v>2351</v>
      </c>
      <c r="E59" s="1040"/>
      <c r="F59" s="1430"/>
      <c r="G59" s="1431"/>
    </row>
    <row r="60" spans="1:7" ht="31.5">
      <c r="A60" s="526">
        <v>51</v>
      </c>
      <c r="B60" s="1428"/>
      <c r="C60" s="1039">
        <v>413</v>
      </c>
      <c r="D60" s="853" t="s">
        <v>1913</v>
      </c>
      <c r="E60" s="1040" t="s">
        <v>2352</v>
      </c>
      <c r="F60" s="1430" t="s">
        <v>2352</v>
      </c>
      <c r="G60" s="1431"/>
    </row>
    <row r="61" spans="1:7" ht="31.5">
      <c r="A61" s="526">
        <v>52</v>
      </c>
      <c r="B61" s="1428"/>
      <c r="C61" s="1039">
        <v>413</v>
      </c>
      <c r="D61" s="1040" t="s">
        <v>1768</v>
      </c>
      <c r="E61" s="1040" t="s">
        <v>2353</v>
      </c>
      <c r="F61" s="1430" t="s">
        <v>2413</v>
      </c>
      <c r="G61" s="1431"/>
    </row>
    <row r="62" spans="1:7" ht="31.5">
      <c r="A62" s="526">
        <v>53</v>
      </c>
      <c r="B62" s="1428"/>
      <c r="C62" s="1039">
        <v>413</v>
      </c>
      <c r="D62" s="1041" t="s">
        <v>1769</v>
      </c>
      <c r="E62" s="1040" t="s">
        <v>2354</v>
      </c>
      <c r="F62" s="1430" t="s">
        <v>2414</v>
      </c>
      <c r="G62" s="1431"/>
    </row>
    <row r="63" spans="1:7" ht="31.5">
      <c r="A63" s="526">
        <v>54</v>
      </c>
      <c r="B63" s="1428"/>
      <c r="C63" s="1039">
        <v>413</v>
      </c>
      <c r="D63" s="1041" t="s">
        <v>1770</v>
      </c>
      <c r="E63" s="1040" t="s">
        <v>2355</v>
      </c>
      <c r="F63" s="1430" t="s">
        <v>2415</v>
      </c>
      <c r="G63" s="1431"/>
    </row>
    <row r="64" spans="1:7" ht="31.5">
      <c r="A64" s="526">
        <v>55</v>
      </c>
      <c r="B64" s="1428"/>
      <c r="C64" s="1039">
        <v>413</v>
      </c>
      <c r="D64" s="1041" t="s">
        <v>1771</v>
      </c>
      <c r="E64" s="1040" t="s">
        <v>2356</v>
      </c>
      <c r="F64" s="1430" t="s">
        <v>2416</v>
      </c>
      <c r="G64" s="1431"/>
    </row>
    <row r="65" spans="1:7" ht="31.5">
      <c r="A65" s="526">
        <v>56</v>
      </c>
      <c r="B65" s="1428"/>
      <c r="C65" s="1039">
        <v>413</v>
      </c>
      <c r="D65" s="853" t="s">
        <v>2430</v>
      </c>
      <c r="E65" s="1040"/>
      <c r="F65" s="1430"/>
      <c r="G65" s="1431"/>
    </row>
    <row r="66" spans="1:7" ht="15.75">
      <c r="A66" s="526">
        <v>57</v>
      </c>
      <c r="B66" s="1428"/>
      <c r="C66" s="1039">
        <v>413</v>
      </c>
      <c r="D66" s="1042" t="s">
        <v>1913</v>
      </c>
      <c r="E66" s="1040" t="s">
        <v>2431</v>
      </c>
      <c r="F66" s="1430" t="s">
        <v>2431</v>
      </c>
      <c r="G66" s="1431"/>
    </row>
    <row r="67" spans="1:7" ht="15.75">
      <c r="A67" s="526">
        <v>58</v>
      </c>
      <c r="B67" s="1428"/>
      <c r="C67" s="1039">
        <v>413</v>
      </c>
      <c r="D67" s="853" t="s">
        <v>2357</v>
      </c>
      <c r="E67" s="1040" t="s">
        <v>2431</v>
      </c>
      <c r="F67" s="1430" t="s">
        <v>2431</v>
      </c>
      <c r="G67" s="1431"/>
    </row>
    <row r="68" spans="1:7" ht="15.75">
      <c r="A68" s="526">
        <v>59</v>
      </c>
      <c r="B68" s="1428"/>
      <c r="C68" s="1039">
        <v>413</v>
      </c>
      <c r="D68" s="1040" t="s">
        <v>1768</v>
      </c>
      <c r="E68" s="1040" t="s">
        <v>2431</v>
      </c>
      <c r="F68" s="1430" t="s">
        <v>2431</v>
      </c>
      <c r="G68" s="1431"/>
    </row>
    <row r="69" spans="1:7" ht="47.25">
      <c r="A69" s="526">
        <v>60</v>
      </c>
      <c r="B69" s="1428"/>
      <c r="C69" s="1039">
        <v>413</v>
      </c>
      <c r="D69" s="853" t="s">
        <v>2432</v>
      </c>
      <c r="E69" s="1040" t="s">
        <v>2361</v>
      </c>
      <c r="F69" s="1430" t="s">
        <v>2361</v>
      </c>
      <c r="G69" s="1431"/>
    </row>
    <row r="70" spans="1:7" ht="15.75">
      <c r="A70" s="526">
        <v>61</v>
      </c>
      <c r="B70" s="1428"/>
      <c r="C70" s="1039">
        <v>413</v>
      </c>
      <c r="D70" s="853" t="s">
        <v>2126</v>
      </c>
      <c r="E70" s="1040"/>
      <c r="F70" s="1430"/>
      <c r="G70" s="1431"/>
    </row>
    <row r="71" spans="1:7" ht="15.75">
      <c r="A71" s="526">
        <v>62</v>
      </c>
      <c r="B71" s="1428"/>
      <c r="C71" s="1039">
        <v>413</v>
      </c>
      <c r="D71" s="1041" t="s">
        <v>1769</v>
      </c>
      <c r="E71" s="1040" t="s">
        <v>2149</v>
      </c>
      <c r="F71" s="1430" t="s">
        <v>2417</v>
      </c>
      <c r="G71" s="1431"/>
    </row>
    <row r="72" spans="1:7" ht="15.75">
      <c r="A72" s="526">
        <v>63</v>
      </c>
      <c r="B72" s="1428"/>
      <c r="C72" s="1039">
        <v>413</v>
      </c>
      <c r="D72" s="1041" t="s">
        <v>1770</v>
      </c>
      <c r="E72" s="1040" t="s">
        <v>2150</v>
      </c>
      <c r="F72" s="1430" t="s">
        <v>2417</v>
      </c>
      <c r="G72" s="1431"/>
    </row>
    <row r="73" spans="1:7" ht="15.75">
      <c r="A73" s="526">
        <v>64</v>
      </c>
      <c r="B73" s="1428"/>
      <c r="C73" s="1039">
        <v>413</v>
      </c>
      <c r="D73" s="1041" t="s">
        <v>2127</v>
      </c>
      <c r="E73" s="1040" t="s">
        <v>2150</v>
      </c>
      <c r="F73" s="1430" t="s">
        <v>2417</v>
      </c>
      <c r="G73" s="1431"/>
    </row>
    <row r="74" spans="1:7" ht="47.25">
      <c r="A74" s="526">
        <v>65</v>
      </c>
      <c r="B74" s="1428"/>
      <c r="C74" s="1039">
        <v>413</v>
      </c>
      <c r="D74" s="1042" t="s">
        <v>2619</v>
      </c>
      <c r="E74" s="1043">
        <v>0</v>
      </c>
      <c r="F74" s="1430">
        <v>0</v>
      </c>
      <c r="G74" s="1431"/>
    </row>
    <row r="75" spans="1:7" ht="31.5">
      <c r="A75" s="526">
        <v>66</v>
      </c>
      <c r="B75" s="1428"/>
      <c r="C75" s="1039">
        <v>413</v>
      </c>
      <c r="D75" s="1042" t="s">
        <v>2129</v>
      </c>
      <c r="E75" s="1040"/>
      <c r="F75" s="1430"/>
      <c r="G75" s="1431"/>
    </row>
    <row r="76" spans="1:7" ht="15.75">
      <c r="A76" s="526">
        <v>67</v>
      </c>
      <c r="B76" s="1428"/>
      <c r="C76" s="1039">
        <v>413</v>
      </c>
      <c r="D76" s="1042" t="s">
        <v>2270</v>
      </c>
      <c r="E76" s="1040"/>
      <c r="F76" s="1430"/>
      <c r="G76" s="1431"/>
    </row>
    <row r="77" spans="1:7" ht="15.75">
      <c r="A77" s="526">
        <v>68</v>
      </c>
      <c r="B77" s="1428"/>
      <c r="C77" s="1039">
        <v>413</v>
      </c>
      <c r="D77" s="1042" t="s">
        <v>2130</v>
      </c>
      <c r="E77" s="1042" t="s">
        <v>2093</v>
      </c>
      <c r="F77" s="1430" t="s">
        <v>2093</v>
      </c>
      <c r="G77" s="1431"/>
    </row>
    <row r="78" spans="1:7" ht="15.75">
      <c r="A78" s="526">
        <v>69</v>
      </c>
      <c r="B78" s="1428"/>
      <c r="C78" s="1039">
        <v>413</v>
      </c>
      <c r="D78" s="1042" t="s">
        <v>2433</v>
      </c>
      <c r="E78" s="1043">
        <v>0</v>
      </c>
      <c r="F78" s="1430">
        <v>0</v>
      </c>
      <c r="G78" s="1431"/>
    </row>
    <row r="79" spans="1:7" ht="15.75">
      <c r="A79" s="526">
        <v>70</v>
      </c>
      <c r="B79" s="1428"/>
      <c r="C79" s="1039">
        <v>413</v>
      </c>
      <c r="D79" s="1042" t="s">
        <v>1782</v>
      </c>
      <c r="E79" s="1043" t="s">
        <v>1776</v>
      </c>
      <c r="F79" s="1430" t="s">
        <v>1776</v>
      </c>
      <c r="G79" s="1431"/>
    </row>
    <row r="80" spans="1:7" ht="15.75">
      <c r="A80" s="526">
        <v>71</v>
      </c>
      <c r="B80" s="1428"/>
      <c r="C80" s="1039">
        <v>413</v>
      </c>
      <c r="D80" s="1042" t="s">
        <v>2620</v>
      </c>
      <c r="E80" s="1043" t="s">
        <v>1776</v>
      </c>
      <c r="F80" s="1430" t="s">
        <v>1776</v>
      </c>
      <c r="G80" s="1431"/>
    </row>
    <row r="81" spans="1:7" ht="15.75">
      <c r="A81" s="526">
        <v>72</v>
      </c>
      <c r="B81" s="1428"/>
      <c r="C81" s="1039">
        <v>413</v>
      </c>
      <c r="D81" s="1041" t="s">
        <v>1783</v>
      </c>
      <c r="E81" s="1043" t="s">
        <v>2131</v>
      </c>
      <c r="F81" s="1430" t="s">
        <v>2131</v>
      </c>
      <c r="G81" s="1431"/>
    </row>
    <row r="82" spans="1:7" ht="15.75">
      <c r="A82" s="526">
        <v>73</v>
      </c>
      <c r="B82" s="1428"/>
      <c r="C82" s="1039">
        <v>413</v>
      </c>
      <c r="D82" s="1040" t="s">
        <v>1784</v>
      </c>
      <c r="E82" s="1043" t="s">
        <v>2132</v>
      </c>
      <c r="F82" s="1430" t="s">
        <v>2132</v>
      </c>
      <c r="G82" s="1431"/>
    </row>
    <row r="83" spans="1:7" ht="15.75">
      <c r="A83" s="526">
        <v>74</v>
      </c>
      <c r="B83" s="1428"/>
      <c r="C83" s="1039">
        <v>413</v>
      </c>
      <c r="D83" s="1041" t="s">
        <v>1785</v>
      </c>
      <c r="E83" s="1043" t="s">
        <v>2132</v>
      </c>
      <c r="F83" s="1430" t="s">
        <v>2132</v>
      </c>
      <c r="G83" s="1431"/>
    </row>
    <row r="84" spans="1:7" ht="15.75">
      <c r="A84" s="526">
        <v>75</v>
      </c>
      <c r="B84" s="1428"/>
      <c r="C84" s="1039">
        <v>413</v>
      </c>
      <c r="D84" s="1042" t="s">
        <v>2271</v>
      </c>
      <c r="E84" s="1043"/>
      <c r="F84" s="1430"/>
      <c r="G84" s="1431"/>
    </row>
    <row r="85" spans="1:7" ht="15.75">
      <c r="A85" s="526">
        <v>76</v>
      </c>
      <c r="B85" s="1428"/>
      <c r="C85" s="1039">
        <v>413</v>
      </c>
      <c r="D85" s="1042" t="s">
        <v>2435</v>
      </c>
      <c r="E85" s="1043">
        <v>0</v>
      </c>
      <c r="F85" s="1430">
        <v>0</v>
      </c>
      <c r="G85" s="1431"/>
    </row>
    <row r="86" spans="1:7" ht="15.75">
      <c r="A86" s="526">
        <v>77</v>
      </c>
      <c r="B86" s="1428"/>
      <c r="C86" s="1039">
        <v>413</v>
      </c>
      <c r="D86" s="1042" t="s">
        <v>2434</v>
      </c>
      <c r="E86" s="1044" t="s">
        <v>2133</v>
      </c>
      <c r="F86" s="1430" t="s">
        <v>2133</v>
      </c>
      <c r="G86" s="1431"/>
    </row>
    <row r="87" spans="1:7" ht="15.75">
      <c r="A87" s="526">
        <v>78</v>
      </c>
      <c r="B87" s="1428"/>
      <c r="C87" s="1039">
        <v>413</v>
      </c>
      <c r="D87" s="1042" t="s">
        <v>2134</v>
      </c>
      <c r="E87" s="1043">
        <v>0</v>
      </c>
      <c r="F87" s="1430">
        <v>0</v>
      </c>
      <c r="G87" s="1431"/>
    </row>
    <row r="88" spans="1:7" ht="34.5" customHeight="1">
      <c r="A88" s="526">
        <v>79</v>
      </c>
      <c r="B88" s="1428"/>
      <c r="C88" s="1039">
        <v>413</v>
      </c>
      <c r="D88" s="1042" t="s">
        <v>2362</v>
      </c>
      <c r="E88" s="1040" t="s">
        <v>2437</v>
      </c>
      <c r="F88" s="1430" t="s">
        <v>2437</v>
      </c>
      <c r="G88" s="1431"/>
    </row>
    <row r="89" spans="1:7" ht="31.5">
      <c r="A89" s="526">
        <v>80</v>
      </c>
      <c r="B89" s="1428"/>
      <c r="C89" s="1039">
        <v>413</v>
      </c>
      <c r="D89" s="1042" t="s">
        <v>2363</v>
      </c>
      <c r="E89" s="1040" t="s">
        <v>2438</v>
      </c>
      <c r="F89" s="1430" t="s">
        <v>2436</v>
      </c>
      <c r="G89" s="1431"/>
    </row>
    <row r="90" spans="1:7" ht="31.5">
      <c r="A90" s="526">
        <v>81</v>
      </c>
      <c r="B90" s="1428"/>
      <c r="C90" s="1039">
        <v>413</v>
      </c>
      <c r="D90" s="1042" t="s">
        <v>2364</v>
      </c>
      <c r="E90" s="1043">
        <v>0</v>
      </c>
      <c r="F90" s="1430">
        <v>0</v>
      </c>
      <c r="G90" s="1431"/>
    </row>
    <row r="91" spans="1:7" ht="15.75">
      <c r="A91" s="526">
        <v>82</v>
      </c>
      <c r="B91" s="1428"/>
      <c r="C91" s="1039">
        <v>413</v>
      </c>
      <c r="D91" s="1045" t="s">
        <v>3000</v>
      </c>
      <c r="E91" s="1044" t="s">
        <v>2078</v>
      </c>
      <c r="F91" s="1430" t="s">
        <v>2078</v>
      </c>
      <c r="G91" s="1431"/>
    </row>
    <row r="92" spans="1:7" ht="15.75">
      <c r="A92" s="526">
        <v>83</v>
      </c>
      <c r="B92" s="1428"/>
      <c r="C92" s="1039">
        <v>413</v>
      </c>
      <c r="D92" s="1042" t="s">
        <v>2253</v>
      </c>
      <c r="E92" s="1044" t="s">
        <v>2079</v>
      </c>
      <c r="F92" s="1430" t="s">
        <v>2079</v>
      </c>
      <c r="G92" s="1431"/>
    </row>
    <row r="93" spans="1:7" ht="47.25">
      <c r="A93" s="526">
        <v>84</v>
      </c>
      <c r="B93" s="1428"/>
      <c r="C93" s="1039">
        <v>413</v>
      </c>
      <c r="D93" s="1042" t="s">
        <v>2418</v>
      </c>
      <c r="E93" s="1040"/>
      <c r="F93" s="1430"/>
      <c r="G93" s="1431"/>
    </row>
    <row r="94" spans="1:7" ht="15.75">
      <c r="A94" s="526">
        <v>85</v>
      </c>
      <c r="B94" s="1428"/>
      <c r="C94" s="1039">
        <v>413</v>
      </c>
      <c r="D94" s="1042" t="s">
        <v>2419</v>
      </c>
      <c r="E94" s="1040"/>
      <c r="F94" s="1430"/>
      <c r="G94" s="1431"/>
    </row>
    <row r="95" spans="1:7" ht="15.75">
      <c r="A95" s="526">
        <v>86</v>
      </c>
      <c r="B95" s="1428"/>
      <c r="C95" s="1039">
        <v>413</v>
      </c>
      <c r="D95" s="1042" t="s">
        <v>2421</v>
      </c>
      <c r="E95" s="1043"/>
      <c r="F95" s="1430" t="s">
        <v>2425</v>
      </c>
      <c r="G95" s="1431"/>
    </row>
    <row r="96" spans="1:7" ht="15.75">
      <c r="A96" s="526">
        <v>87</v>
      </c>
      <c r="B96" s="1428"/>
      <c r="C96" s="1039">
        <v>413</v>
      </c>
      <c r="D96" s="1042" t="s">
        <v>2420</v>
      </c>
      <c r="E96" s="1043"/>
      <c r="F96" s="1430" t="s">
        <v>2425</v>
      </c>
      <c r="G96" s="1431"/>
    </row>
    <row r="97" spans="1:7" ht="15.75">
      <c r="A97" s="526">
        <v>88</v>
      </c>
      <c r="B97" s="1428"/>
      <c r="C97" s="1039">
        <v>413</v>
      </c>
      <c r="D97" s="1040" t="s">
        <v>1768</v>
      </c>
      <c r="E97" s="1040"/>
      <c r="F97" s="1430" t="s">
        <v>2426</v>
      </c>
      <c r="G97" s="1431"/>
    </row>
    <row r="98" spans="1:7" ht="15.75">
      <c r="A98" s="526">
        <v>89</v>
      </c>
      <c r="B98" s="1428"/>
      <c r="C98" s="1039">
        <v>413</v>
      </c>
      <c r="D98" s="1041" t="s">
        <v>1771</v>
      </c>
      <c r="E98" s="1040"/>
      <c r="F98" s="1430" t="s">
        <v>2427</v>
      </c>
      <c r="G98" s="1431"/>
    </row>
    <row r="99" spans="1:7" ht="15.75">
      <c r="A99" s="526">
        <v>90</v>
      </c>
      <c r="B99" s="1428"/>
      <c r="C99" s="1039">
        <v>413</v>
      </c>
      <c r="D99" s="1041" t="s">
        <v>2422</v>
      </c>
      <c r="E99" s="1040"/>
      <c r="F99" s="1430" t="s">
        <v>2427</v>
      </c>
      <c r="G99" s="1431"/>
    </row>
    <row r="100" spans="1:7" ht="15.75">
      <c r="A100" s="526">
        <v>91</v>
      </c>
      <c r="B100" s="1428"/>
      <c r="C100" s="1039">
        <v>413</v>
      </c>
      <c r="D100" s="1042" t="s">
        <v>2153</v>
      </c>
      <c r="E100" s="1040"/>
      <c r="F100" s="1430">
        <v>0</v>
      </c>
      <c r="G100" s="1431"/>
    </row>
    <row r="101" spans="1:7" ht="15.75">
      <c r="A101" s="526">
        <v>92</v>
      </c>
      <c r="B101" s="1428"/>
      <c r="C101" s="1039">
        <v>413</v>
      </c>
      <c r="D101" s="1042" t="s">
        <v>2423</v>
      </c>
      <c r="E101" s="1040"/>
      <c r="F101" s="1430" t="s">
        <v>2424</v>
      </c>
      <c r="G101" s="1431"/>
    </row>
    <row r="102" spans="1:7" ht="31.5">
      <c r="A102" s="526">
        <v>93</v>
      </c>
      <c r="B102" s="1428"/>
      <c r="C102" s="1039">
        <v>413</v>
      </c>
      <c r="D102" s="1042" t="s">
        <v>2135</v>
      </c>
      <c r="E102" s="1040"/>
      <c r="F102" s="1430"/>
      <c r="G102" s="1431"/>
    </row>
    <row r="103" spans="1:7" ht="15.75">
      <c r="A103" s="526">
        <v>94</v>
      </c>
      <c r="B103" s="1428"/>
      <c r="C103" s="1039">
        <v>413</v>
      </c>
      <c r="D103" s="1042" t="s">
        <v>1786</v>
      </c>
      <c r="E103" s="1040"/>
      <c r="F103" s="1430"/>
      <c r="G103" s="1431"/>
    </row>
    <row r="104" spans="1:7" ht="15.75">
      <c r="A104" s="526">
        <v>95</v>
      </c>
      <c r="B104" s="1428"/>
      <c r="C104" s="1039">
        <v>413</v>
      </c>
      <c r="D104" s="1042" t="s">
        <v>2621</v>
      </c>
      <c r="E104" s="1042" t="s">
        <v>2136</v>
      </c>
      <c r="F104" s="1430" t="s">
        <v>2136</v>
      </c>
      <c r="G104" s="1431"/>
    </row>
    <row r="105" spans="1:7" ht="31.5">
      <c r="A105" s="526">
        <v>96</v>
      </c>
      <c r="B105" s="1428"/>
      <c r="C105" s="1039">
        <v>413</v>
      </c>
      <c r="D105" s="1041" t="s">
        <v>1768</v>
      </c>
      <c r="E105" s="1042" t="s">
        <v>2137</v>
      </c>
      <c r="F105" s="1430" t="s">
        <v>2137</v>
      </c>
      <c r="G105" s="1431"/>
    </row>
    <row r="106" spans="1:7" ht="31.5">
      <c r="A106" s="526">
        <v>97</v>
      </c>
      <c r="B106" s="1428"/>
      <c r="C106" s="1039">
        <v>413</v>
      </c>
      <c r="D106" s="1041" t="s">
        <v>1772</v>
      </c>
      <c r="E106" s="1042" t="s">
        <v>2138</v>
      </c>
      <c r="F106" s="1430" t="s">
        <v>2138</v>
      </c>
      <c r="G106" s="1431"/>
    </row>
    <row r="107" spans="1:7" ht="31.5">
      <c r="A107" s="526">
        <v>98</v>
      </c>
      <c r="B107" s="1428"/>
      <c r="C107" s="1039">
        <v>413</v>
      </c>
      <c r="D107" s="1041" t="s">
        <v>1773</v>
      </c>
      <c r="E107" s="1042" t="s">
        <v>2138</v>
      </c>
      <c r="F107" s="1430" t="s">
        <v>2138</v>
      </c>
      <c r="G107" s="1431"/>
    </row>
    <row r="108" spans="1:7" ht="15.75">
      <c r="A108" s="526">
        <v>99</v>
      </c>
      <c r="B108" s="1428"/>
      <c r="C108" s="1039">
        <v>413</v>
      </c>
      <c r="D108" s="1042" t="s">
        <v>2153</v>
      </c>
      <c r="E108" s="1042">
        <v>0</v>
      </c>
      <c r="F108" s="1430">
        <v>0</v>
      </c>
      <c r="G108" s="1431"/>
    </row>
    <row r="109" spans="1:7" ht="15.75">
      <c r="A109" s="526">
        <v>100</v>
      </c>
      <c r="B109" s="1428"/>
      <c r="C109" s="1039">
        <v>413</v>
      </c>
      <c r="D109" s="1045" t="s">
        <v>2140</v>
      </c>
      <c r="E109" s="1042" t="s">
        <v>2139</v>
      </c>
      <c r="F109" s="1430" t="s">
        <v>2139</v>
      </c>
      <c r="G109" s="1431"/>
    </row>
    <row r="110" spans="1:7" ht="31.5">
      <c r="A110" s="526">
        <v>101</v>
      </c>
      <c r="B110" s="1428"/>
      <c r="C110" s="1039">
        <v>413</v>
      </c>
      <c r="D110" s="1042" t="s">
        <v>2439</v>
      </c>
      <c r="E110" s="1040"/>
      <c r="F110" s="1430"/>
      <c r="G110" s="1431"/>
    </row>
    <row r="111" spans="1:7" ht="15.75">
      <c r="A111" s="526">
        <v>102</v>
      </c>
      <c r="B111" s="1428"/>
      <c r="C111" s="1039">
        <v>413</v>
      </c>
      <c r="D111" s="1042" t="s">
        <v>2141</v>
      </c>
      <c r="E111" s="1042" t="s">
        <v>2132</v>
      </c>
      <c r="F111" s="1430" t="s">
        <v>2132</v>
      </c>
      <c r="G111" s="1431"/>
    </row>
    <row r="112" spans="1:7" ht="15.75">
      <c r="A112" s="526">
        <v>103</v>
      </c>
      <c r="B112" s="1428"/>
      <c r="C112" s="1039">
        <v>413</v>
      </c>
      <c r="D112" s="1042" t="s">
        <v>2142</v>
      </c>
      <c r="E112" s="1042" t="s">
        <v>2366</v>
      </c>
      <c r="F112" s="1430" t="s">
        <v>2366</v>
      </c>
      <c r="G112" s="1431"/>
    </row>
    <row r="113" spans="1:7" ht="31.5">
      <c r="A113" s="526">
        <v>104</v>
      </c>
      <c r="B113" s="1428"/>
      <c r="C113" s="1039">
        <v>413</v>
      </c>
      <c r="D113" s="1042" t="s">
        <v>2440</v>
      </c>
      <c r="E113" s="1042"/>
      <c r="F113" s="1430"/>
      <c r="G113" s="1431"/>
    </row>
    <row r="114" spans="1:7" ht="15.75">
      <c r="A114" s="526">
        <v>105</v>
      </c>
      <c r="B114" s="1428"/>
      <c r="C114" s="1039">
        <v>413</v>
      </c>
      <c r="D114" s="1042" t="s">
        <v>2141</v>
      </c>
      <c r="E114" s="1042"/>
      <c r="F114" s="1430" t="s">
        <v>2131</v>
      </c>
      <c r="G114" s="1431"/>
    </row>
    <row r="115" spans="1:7" ht="15.75">
      <c r="A115" s="526">
        <v>106</v>
      </c>
      <c r="B115" s="1428"/>
      <c r="C115" s="1039">
        <v>413</v>
      </c>
      <c r="D115" s="1042" t="s">
        <v>2142</v>
      </c>
      <c r="E115" s="1042"/>
      <c r="F115" s="1430" t="s">
        <v>2132</v>
      </c>
      <c r="G115" s="1431"/>
    </row>
    <row r="116" spans="1:7" ht="15.75">
      <c r="A116" s="526">
        <v>107</v>
      </c>
      <c r="B116" s="1428"/>
      <c r="C116" s="1039">
        <v>413</v>
      </c>
      <c r="D116" s="1042" t="s">
        <v>2441</v>
      </c>
      <c r="E116" s="1042" t="s">
        <v>1787</v>
      </c>
      <c r="F116" s="1430" t="s">
        <v>1787</v>
      </c>
      <c r="G116" s="1431"/>
    </row>
    <row r="117" spans="1:7" ht="15.75">
      <c r="A117" s="526">
        <v>108</v>
      </c>
      <c r="B117" s="1428"/>
      <c r="C117" s="1039">
        <v>413</v>
      </c>
      <c r="D117" s="1042" t="s">
        <v>2143</v>
      </c>
      <c r="E117" s="1042" t="s">
        <v>2159</v>
      </c>
      <c r="F117" s="1430" t="s">
        <v>2442</v>
      </c>
      <c r="G117" s="1431"/>
    </row>
    <row r="118" spans="1:7" ht="31.5">
      <c r="A118" s="526">
        <v>109</v>
      </c>
      <c r="B118" s="1428"/>
      <c r="C118" s="1039">
        <v>413</v>
      </c>
      <c r="D118" s="1042" t="s">
        <v>2622</v>
      </c>
      <c r="E118" s="1042" t="s">
        <v>2075</v>
      </c>
      <c r="F118" s="1430" t="s">
        <v>2075</v>
      </c>
      <c r="G118" s="1431"/>
    </row>
    <row r="119" spans="1:7" ht="31.5">
      <c r="A119" s="526">
        <v>110</v>
      </c>
      <c r="B119" s="1428"/>
      <c r="C119" s="1039">
        <v>413</v>
      </c>
      <c r="D119" s="1041" t="s">
        <v>2623</v>
      </c>
      <c r="E119" s="1042" t="s">
        <v>2146</v>
      </c>
      <c r="F119" s="1430" t="s">
        <v>2146</v>
      </c>
      <c r="G119" s="1431"/>
    </row>
    <row r="120" spans="1:7" ht="31.5">
      <c r="A120" s="526">
        <v>111</v>
      </c>
      <c r="B120" s="1428"/>
      <c r="C120" s="1039">
        <v>413</v>
      </c>
      <c r="D120" s="1041" t="s">
        <v>2624</v>
      </c>
      <c r="E120" s="1042" t="s">
        <v>2145</v>
      </c>
      <c r="F120" s="1430" t="s">
        <v>2145</v>
      </c>
      <c r="G120" s="1431"/>
    </row>
    <row r="121" spans="1:7" ht="31.5">
      <c r="A121" s="526">
        <v>112</v>
      </c>
      <c r="B121" s="1428"/>
      <c r="C121" s="1039">
        <v>413</v>
      </c>
      <c r="D121" s="1041" t="s">
        <v>2625</v>
      </c>
      <c r="E121" s="1042" t="s">
        <v>2155</v>
      </c>
      <c r="F121" s="1430" t="s">
        <v>2155</v>
      </c>
      <c r="G121" s="1431"/>
    </row>
    <row r="122" spans="1:7" ht="31.5">
      <c r="A122" s="526">
        <v>113</v>
      </c>
      <c r="B122" s="1428"/>
      <c r="C122" s="1039">
        <v>413</v>
      </c>
      <c r="D122" s="1041" t="s">
        <v>2626</v>
      </c>
      <c r="E122" s="1042" t="s">
        <v>2156</v>
      </c>
      <c r="F122" s="1430" t="s">
        <v>2156</v>
      </c>
      <c r="G122" s="1431"/>
    </row>
    <row r="123" spans="1:7" ht="15.75">
      <c r="A123" s="526">
        <v>114</v>
      </c>
      <c r="B123" s="1428"/>
      <c r="C123" s="1039">
        <v>413</v>
      </c>
      <c r="D123" s="1042" t="s">
        <v>2443</v>
      </c>
      <c r="E123" s="1042"/>
      <c r="F123" s="1430" t="s">
        <v>2442</v>
      </c>
      <c r="G123" s="1431"/>
    </row>
    <row r="124" spans="1:7" ht="31.5">
      <c r="A124" s="526">
        <v>115</v>
      </c>
      <c r="B124" s="1428"/>
      <c r="C124" s="1039">
        <v>413</v>
      </c>
      <c r="D124" s="1042" t="s">
        <v>2444</v>
      </c>
      <c r="E124" s="1042" t="s">
        <v>2158</v>
      </c>
      <c r="F124" s="1430" t="s">
        <v>2158</v>
      </c>
      <c r="G124" s="1431"/>
    </row>
    <row r="125" spans="1:7" ht="15.75">
      <c r="A125" s="526">
        <v>116</v>
      </c>
      <c r="B125" s="1428"/>
      <c r="C125" s="1039">
        <v>413</v>
      </c>
      <c r="D125" s="1042" t="s">
        <v>2445</v>
      </c>
      <c r="E125" s="1042" t="s">
        <v>2157</v>
      </c>
      <c r="F125" s="1430" t="s">
        <v>2157</v>
      </c>
      <c r="G125" s="1431"/>
    </row>
    <row r="126" spans="1:7" ht="31.5">
      <c r="A126" s="526">
        <v>117</v>
      </c>
      <c r="B126" s="1428"/>
      <c r="C126" s="1039">
        <v>413</v>
      </c>
      <c r="D126" s="1042" t="s">
        <v>2446</v>
      </c>
      <c r="E126" s="1042" t="s">
        <v>2146</v>
      </c>
      <c r="F126" s="1430" t="s">
        <v>2146</v>
      </c>
      <c r="G126" s="1431"/>
    </row>
    <row r="127" spans="1:7" ht="31.5">
      <c r="A127" s="526">
        <v>118</v>
      </c>
      <c r="B127" s="1428"/>
      <c r="C127" s="1039">
        <v>413</v>
      </c>
      <c r="D127" s="1042" t="s">
        <v>2447</v>
      </c>
      <c r="E127" s="1046">
        <v>0</v>
      </c>
      <c r="F127" s="1430">
        <v>0</v>
      </c>
      <c r="G127" s="1431"/>
    </row>
    <row r="128" spans="1:7" ht="15.75">
      <c r="A128" s="526">
        <v>119</v>
      </c>
      <c r="B128" s="1428"/>
      <c r="C128" s="1039">
        <v>413</v>
      </c>
      <c r="D128" s="1042" t="s">
        <v>2448</v>
      </c>
      <c r="E128" s="1042" t="s">
        <v>2159</v>
      </c>
      <c r="F128" s="1430" t="s">
        <v>2159</v>
      </c>
      <c r="G128" s="1431"/>
    </row>
    <row r="129" spans="1:7" ht="15.75">
      <c r="A129" s="526">
        <v>120</v>
      </c>
      <c r="B129" s="1428"/>
      <c r="C129" s="1039">
        <v>413</v>
      </c>
      <c r="D129" s="1042" t="s">
        <v>2160</v>
      </c>
      <c r="E129" s="1042"/>
      <c r="F129" s="1430"/>
      <c r="G129" s="1431"/>
    </row>
    <row r="130" spans="1:7" ht="31.5">
      <c r="A130" s="526">
        <v>121</v>
      </c>
      <c r="B130" s="1428"/>
      <c r="C130" s="1039">
        <v>413</v>
      </c>
      <c r="D130" s="1047" t="s">
        <v>2449</v>
      </c>
      <c r="E130" s="1042" t="s">
        <v>2161</v>
      </c>
      <c r="F130" s="1430">
        <v>0</v>
      </c>
      <c r="G130" s="1431"/>
    </row>
    <row r="131" spans="1:7" ht="31.5">
      <c r="A131" s="526">
        <v>122</v>
      </c>
      <c r="B131" s="1428"/>
      <c r="C131" s="1039">
        <v>413</v>
      </c>
      <c r="D131" s="1042" t="s">
        <v>2450</v>
      </c>
      <c r="E131" s="1042"/>
      <c r="F131" s="1430" t="s">
        <v>2451</v>
      </c>
      <c r="G131" s="1431"/>
    </row>
    <row r="132" spans="1:7" ht="15.75">
      <c r="A132" s="526">
        <v>123</v>
      </c>
      <c r="B132" s="1428"/>
      <c r="C132" s="1039">
        <v>413</v>
      </c>
      <c r="D132" s="1042" t="s">
        <v>2453</v>
      </c>
      <c r="E132" s="1042" t="s">
        <v>2162</v>
      </c>
      <c r="F132" s="1430" t="s">
        <v>2452</v>
      </c>
      <c r="G132" s="1431"/>
    </row>
    <row r="133" spans="1:7" ht="15.75">
      <c r="A133" s="526">
        <v>124</v>
      </c>
      <c r="B133" s="1428"/>
      <c r="C133" s="1039">
        <v>413</v>
      </c>
      <c r="D133" s="1042" t="s">
        <v>2454</v>
      </c>
      <c r="E133" s="1042"/>
      <c r="F133" s="1430" t="s">
        <v>2455</v>
      </c>
      <c r="G133" s="1431"/>
    </row>
    <row r="134" spans="1:7" ht="31.5">
      <c r="A134" s="526">
        <v>125</v>
      </c>
      <c r="B134" s="1428"/>
      <c r="C134" s="1039">
        <v>413</v>
      </c>
      <c r="D134" s="1042" t="s">
        <v>2456</v>
      </c>
      <c r="E134" s="1042"/>
      <c r="F134" s="1430" t="s">
        <v>2457</v>
      </c>
      <c r="G134" s="1431"/>
    </row>
    <row r="135" spans="1:7" ht="31.5">
      <c r="A135" s="526">
        <v>126</v>
      </c>
      <c r="B135" s="1428"/>
      <c r="C135" s="1039">
        <v>413</v>
      </c>
      <c r="D135" s="1042" t="s">
        <v>2458</v>
      </c>
      <c r="E135" s="1042"/>
      <c r="F135" s="1430" t="s">
        <v>2459</v>
      </c>
      <c r="G135" s="1431"/>
    </row>
    <row r="136" spans="1:7" ht="31.5">
      <c r="A136" s="526">
        <v>127</v>
      </c>
      <c r="B136" s="1428"/>
      <c r="C136" s="1039">
        <v>413</v>
      </c>
      <c r="D136" s="1048" t="s">
        <v>2460</v>
      </c>
      <c r="E136" s="1042"/>
      <c r="F136" s="1430"/>
      <c r="G136" s="1431"/>
    </row>
    <row r="137" spans="1:7" ht="15.75">
      <c r="A137" s="526">
        <v>128</v>
      </c>
      <c r="B137" s="1428"/>
      <c r="C137" s="1039">
        <v>413</v>
      </c>
      <c r="D137" s="1042" t="s">
        <v>2461</v>
      </c>
      <c r="E137" s="1042"/>
      <c r="F137" s="1430"/>
      <c r="G137" s="1431"/>
    </row>
    <row r="138" spans="1:7" s="875" customFormat="1" ht="78.75">
      <c r="A138" s="526">
        <v>129</v>
      </c>
      <c r="B138" s="1428"/>
      <c r="C138" s="1039">
        <v>413</v>
      </c>
      <c r="D138" s="1049" t="s">
        <v>2462</v>
      </c>
      <c r="E138" s="1049" t="s">
        <v>2163</v>
      </c>
      <c r="F138" s="1430" t="s">
        <v>2163</v>
      </c>
      <c r="G138" s="1431"/>
    </row>
    <row r="139" spans="1:7" ht="15.75">
      <c r="A139" s="526">
        <v>130</v>
      </c>
      <c r="B139" s="1428"/>
      <c r="C139" s="1039">
        <v>413</v>
      </c>
      <c r="D139" s="1042" t="s">
        <v>2463</v>
      </c>
      <c r="E139" s="1042"/>
      <c r="F139" s="1430" t="s">
        <v>2466</v>
      </c>
      <c r="G139" s="1431"/>
    </row>
    <row r="140" spans="1:7" ht="18" customHeight="1">
      <c r="A140" s="526">
        <v>131</v>
      </c>
      <c r="B140" s="1428"/>
      <c r="C140" s="1039">
        <v>413</v>
      </c>
      <c r="D140" s="1042" t="s">
        <v>2627</v>
      </c>
      <c r="E140" s="1042"/>
      <c r="F140" s="1430" t="s">
        <v>2465</v>
      </c>
      <c r="G140" s="1431"/>
    </row>
    <row r="141" spans="1:7" ht="18" customHeight="1">
      <c r="A141" s="526">
        <v>132</v>
      </c>
      <c r="B141" s="1428"/>
      <c r="C141" s="1039">
        <v>413</v>
      </c>
      <c r="D141" s="1050" t="s">
        <v>2467</v>
      </c>
      <c r="E141" s="1042"/>
      <c r="F141" s="1430" t="s">
        <v>2468</v>
      </c>
      <c r="G141" s="1431"/>
    </row>
    <row r="142" spans="1:7" ht="33.75" customHeight="1">
      <c r="A142" s="526">
        <v>133</v>
      </c>
      <c r="B142" s="1428"/>
      <c r="C142" s="1039">
        <v>413</v>
      </c>
      <c r="D142" s="1042" t="s">
        <v>2470</v>
      </c>
      <c r="E142" s="1042"/>
      <c r="F142" s="1430" t="s">
        <v>2469</v>
      </c>
      <c r="G142" s="1431"/>
    </row>
    <row r="143" spans="1:7" ht="31.5">
      <c r="A143" s="526">
        <v>134</v>
      </c>
      <c r="B143" s="1428"/>
      <c r="C143" s="1039">
        <v>413</v>
      </c>
      <c r="D143" s="1042" t="s">
        <v>2471</v>
      </c>
      <c r="E143" s="1042"/>
      <c r="F143" s="1430" t="s">
        <v>2472</v>
      </c>
      <c r="G143" s="1431"/>
    </row>
    <row r="144" spans="1:7" ht="15.75" customHeight="1">
      <c r="A144" s="526">
        <v>135</v>
      </c>
      <c r="B144" s="1428"/>
      <c r="C144" s="1039">
        <v>413</v>
      </c>
      <c r="D144" s="1042" t="s">
        <v>2473</v>
      </c>
      <c r="E144" s="1042"/>
      <c r="F144" s="1430" t="s">
        <v>2474</v>
      </c>
      <c r="G144" s="1431"/>
    </row>
    <row r="145" spans="1:7" ht="31.5">
      <c r="A145" s="526">
        <v>136</v>
      </c>
      <c r="B145" s="1428"/>
      <c r="C145" s="1039">
        <v>413</v>
      </c>
      <c r="D145" s="1042" t="s">
        <v>2464</v>
      </c>
      <c r="E145" s="1042" t="s">
        <v>2164</v>
      </c>
      <c r="F145" s="1430" t="s">
        <v>2475</v>
      </c>
      <c r="G145" s="1431"/>
    </row>
    <row r="146" spans="1:7" ht="15.75" customHeight="1">
      <c r="A146" s="526">
        <v>137</v>
      </c>
      <c r="B146" s="1428"/>
      <c r="C146" s="1039">
        <v>413</v>
      </c>
      <c r="D146" s="1042" t="s">
        <v>2476</v>
      </c>
      <c r="E146" s="1042" t="s">
        <v>2165</v>
      </c>
      <c r="F146" s="1430" t="s">
        <v>2477</v>
      </c>
      <c r="G146" s="1431"/>
    </row>
    <row r="147" spans="1:7" ht="47.25">
      <c r="A147" s="526">
        <v>138</v>
      </c>
      <c r="B147" s="1428"/>
      <c r="C147" s="1039">
        <v>413</v>
      </c>
      <c r="D147" s="1042" t="s">
        <v>2478</v>
      </c>
      <c r="E147" s="1042"/>
      <c r="F147" s="1430" t="s">
        <v>2479</v>
      </c>
      <c r="G147" s="1431"/>
    </row>
    <row r="148" spans="1:7" ht="47.25">
      <c r="A148" s="526">
        <v>139</v>
      </c>
      <c r="B148" s="1428"/>
      <c r="C148" s="1039">
        <v>413</v>
      </c>
      <c r="D148" s="1042" t="s">
        <v>2480</v>
      </c>
      <c r="E148" s="1042"/>
      <c r="F148" s="1430" t="s">
        <v>2481</v>
      </c>
      <c r="G148" s="1431"/>
    </row>
    <row r="149" spans="1:7" ht="15.75" customHeight="1">
      <c r="A149" s="526">
        <v>140</v>
      </c>
      <c r="B149" s="1428"/>
      <c r="C149" s="1039">
        <v>413</v>
      </c>
      <c r="D149" s="1042" t="s">
        <v>2482</v>
      </c>
      <c r="E149" s="1042"/>
      <c r="F149" s="1430" t="s">
        <v>2483</v>
      </c>
      <c r="G149" s="1431"/>
    </row>
    <row r="150" spans="1:7" ht="31.5">
      <c r="A150" s="526">
        <v>141</v>
      </c>
      <c r="B150" s="1428"/>
      <c r="C150" s="1039">
        <v>413</v>
      </c>
      <c r="D150" s="1042" t="s">
        <v>2484</v>
      </c>
      <c r="E150" s="1042"/>
      <c r="F150" s="1430" t="s">
        <v>2485</v>
      </c>
      <c r="G150" s="1431"/>
    </row>
    <row r="151" spans="1:7" ht="15.75">
      <c r="A151" s="526">
        <v>142</v>
      </c>
      <c r="B151" s="1428"/>
      <c r="C151" s="1039">
        <v>413</v>
      </c>
      <c r="D151" s="1048" t="s">
        <v>2274</v>
      </c>
      <c r="E151" s="1042"/>
      <c r="F151" s="1430"/>
      <c r="G151" s="1431"/>
    </row>
    <row r="152" spans="1:7" ht="47.25">
      <c r="A152" s="526">
        <v>143</v>
      </c>
      <c r="B152" s="1428"/>
      <c r="C152" s="1039">
        <v>413</v>
      </c>
      <c r="D152" s="1042" t="s">
        <v>2486</v>
      </c>
      <c r="E152" s="1042"/>
      <c r="F152" s="1430"/>
      <c r="G152" s="1431"/>
    </row>
    <row r="153" spans="1:7" ht="15.75">
      <c r="A153" s="526">
        <v>144</v>
      </c>
      <c r="B153" s="1428"/>
      <c r="C153" s="1039">
        <v>413</v>
      </c>
      <c r="D153" s="1042" t="s">
        <v>2487</v>
      </c>
      <c r="E153" s="1042"/>
      <c r="F153" s="1430" t="s">
        <v>2488</v>
      </c>
      <c r="G153" s="1431"/>
    </row>
    <row r="154" spans="1:7" ht="15.75">
      <c r="A154" s="526">
        <v>145</v>
      </c>
      <c r="B154" s="1428"/>
      <c r="C154" s="1039">
        <v>413</v>
      </c>
      <c r="D154" s="1042" t="s">
        <v>2489</v>
      </c>
      <c r="E154" s="1042"/>
      <c r="F154" s="1430" t="s">
        <v>2490</v>
      </c>
      <c r="G154" s="1431"/>
    </row>
    <row r="155" spans="1:7" ht="47.25">
      <c r="A155" s="526">
        <v>146</v>
      </c>
      <c r="B155" s="1428"/>
      <c r="C155" s="1039">
        <v>413</v>
      </c>
      <c r="D155" s="1042" t="s">
        <v>2491</v>
      </c>
      <c r="E155" s="1042"/>
      <c r="F155" s="1430"/>
      <c r="G155" s="1431"/>
    </row>
    <row r="156" spans="1:7" ht="15.75">
      <c r="A156" s="526">
        <v>147</v>
      </c>
      <c r="B156" s="1428"/>
      <c r="C156" s="1039">
        <v>413</v>
      </c>
      <c r="D156" s="1042" t="s">
        <v>2492</v>
      </c>
      <c r="E156" s="1042">
        <v>1E-3</v>
      </c>
      <c r="F156" s="1430" t="s">
        <v>2493</v>
      </c>
      <c r="G156" s="1431"/>
    </row>
    <row r="157" spans="1:7" ht="15.75">
      <c r="A157" s="526">
        <v>148</v>
      </c>
      <c r="B157" s="1428"/>
      <c r="C157" s="1039">
        <v>413</v>
      </c>
      <c r="D157" s="1042" t="s">
        <v>2628</v>
      </c>
      <c r="E157" s="1042">
        <v>1.5E-3</v>
      </c>
      <c r="F157" s="1430" t="s">
        <v>2494</v>
      </c>
      <c r="G157" s="1431"/>
    </row>
    <row r="158" spans="1:7" ht="15.75">
      <c r="A158" s="526">
        <v>149</v>
      </c>
      <c r="B158" s="1428"/>
      <c r="C158" s="1039">
        <v>413</v>
      </c>
      <c r="D158" s="1042" t="s">
        <v>2495</v>
      </c>
      <c r="E158" s="1042">
        <v>0</v>
      </c>
      <c r="F158" s="1430" t="s">
        <v>2424</v>
      </c>
      <c r="G158" s="1431"/>
    </row>
    <row r="159" spans="1:7" ht="31.5">
      <c r="A159" s="526">
        <v>150</v>
      </c>
      <c r="B159" s="1428"/>
      <c r="C159" s="1039">
        <v>413</v>
      </c>
      <c r="D159" s="1042" t="s">
        <v>2496</v>
      </c>
      <c r="E159" s="1042" t="s">
        <v>2166</v>
      </c>
      <c r="F159" s="1430" t="s">
        <v>2166</v>
      </c>
      <c r="G159" s="1431"/>
    </row>
    <row r="160" spans="1:7" ht="15.75">
      <c r="A160" s="526">
        <v>151</v>
      </c>
      <c r="B160" s="1428"/>
      <c r="C160" s="1039">
        <v>413</v>
      </c>
      <c r="D160" s="1042" t="s">
        <v>2497</v>
      </c>
      <c r="E160" s="1042" t="s">
        <v>2167</v>
      </c>
      <c r="F160" s="1430" t="s">
        <v>2167</v>
      </c>
      <c r="G160" s="1431"/>
    </row>
    <row r="161" spans="1:7" ht="31.5">
      <c r="A161" s="526">
        <v>152</v>
      </c>
      <c r="B161" s="1428"/>
      <c r="C161" s="1039">
        <v>413</v>
      </c>
      <c r="D161" s="1042" t="s">
        <v>2498</v>
      </c>
      <c r="E161" s="1042">
        <v>0</v>
      </c>
      <c r="F161" s="1430" t="s">
        <v>2499</v>
      </c>
      <c r="G161" s="1431"/>
    </row>
    <row r="162" spans="1:7" ht="15.75">
      <c r="A162" s="526">
        <v>153</v>
      </c>
      <c r="B162" s="1428"/>
      <c r="C162" s="1039">
        <v>413</v>
      </c>
      <c r="D162" s="1042" t="s">
        <v>2253</v>
      </c>
      <c r="E162" s="1042" t="s">
        <v>2168</v>
      </c>
      <c r="F162" s="1430" t="s">
        <v>2168</v>
      </c>
      <c r="G162" s="1431"/>
    </row>
    <row r="163" spans="1:7" ht="15.75">
      <c r="A163" s="526">
        <v>154</v>
      </c>
      <c r="B163" s="1428"/>
      <c r="C163" s="1039">
        <v>413</v>
      </c>
      <c r="D163" s="1042" t="s">
        <v>2178</v>
      </c>
      <c r="E163" s="1042"/>
      <c r="F163" s="1430"/>
      <c r="G163" s="1431"/>
    </row>
    <row r="164" spans="1:7" ht="15.75">
      <c r="A164" s="526">
        <v>155</v>
      </c>
      <c r="B164" s="1428"/>
      <c r="C164" s="1039">
        <v>413</v>
      </c>
      <c r="D164" s="1042" t="s">
        <v>2169</v>
      </c>
      <c r="E164" s="1042"/>
      <c r="F164" s="1430"/>
      <c r="G164" s="1431"/>
    </row>
    <row r="165" spans="1:7" ht="15.75">
      <c r="A165" s="526">
        <v>156</v>
      </c>
      <c r="B165" s="1428"/>
      <c r="C165" s="1039">
        <v>413</v>
      </c>
      <c r="D165" s="1042" t="s">
        <v>2500</v>
      </c>
      <c r="E165" s="1042" t="s">
        <v>2170</v>
      </c>
      <c r="F165" s="1430" t="s">
        <v>2501</v>
      </c>
      <c r="G165" s="1431"/>
    </row>
    <row r="166" spans="1:7" ht="15.75">
      <c r="A166" s="526">
        <v>157</v>
      </c>
      <c r="B166" s="1428"/>
      <c r="C166" s="1039">
        <v>413</v>
      </c>
      <c r="D166" s="1042" t="s">
        <v>2502</v>
      </c>
      <c r="E166" s="1042" t="s">
        <v>2171</v>
      </c>
      <c r="F166" s="1430" t="s">
        <v>2503</v>
      </c>
      <c r="G166" s="1431"/>
    </row>
    <row r="167" spans="1:7" ht="15.75">
      <c r="A167" s="526">
        <v>158</v>
      </c>
      <c r="B167" s="1428"/>
      <c r="C167" s="1039">
        <v>413</v>
      </c>
      <c r="D167" s="1042" t="s">
        <v>2275</v>
      </c>
      <c r="E167" s="1042"/>
      <c r="F167" s="1430"/>
      <c r="G167" s="1431"/>
    </row>
    <row r="168" spans="1:7" ht="15.75">
      <c r="A168" s="526">
        <v>159</v>
      </c>
      <c r="B168" s="1428"/>
      <c r="C168" s="1039">
        <v>413</v>
      </c>
      <c r="D168" s="1042" t="s">
        <v>2504</v>
      </c>
      <c r="E168" s="1042" t="s">
        <v>2157</v>
      </c>
      <c r="F168" s="1430" t="s">
        <v>2505</v>
      </c>
      <c r="G168" s="1431"/>
    </row>
    <row r="169" spans="1:7" ht="15.75">
      <c r="A169" s="526">
        <v>160</v>
      </c>
      <c r="B169" s="1428"/>
      <c r="C169" s="1039">
        <v>413</v>
      </c>
      <c r="D169" s="1042" t="s">
        <v>2172</v>
      </c>
      <c r="E169" s="1042" t="s">
        <v>2173</v>
      </c>
      <c r="F169" s="1430" t="s">
        <v>2506</v>
      </c>
      <c r="G169" s="1431"/>
    </row>
    <row r="170" spans="1:7" ht="15.75">
      <c r="A170" s="526">
        <v>161</v>
      </c>
      <c r="B170" s="1428"/>
      <c r="C170" s="1039">
        <v>413</v>
      </c>
      <c r="D170" s="1042" t="s">
        <v>2507</v>
      </c>
      <c r="E170" s="1042"/>
      <c r="F170" s="1430"/>
      <c r="G170" s="1431"/>
    </row>
    <row r="171" spans="1:7" ht="15.75">
      <c r="A171" s="526">
        <v>162</v>
      </c>
      <c r="B171" s="1428"/>
      <c r="C171" s="1039">
        <v>413</v>
      </c>
      <c r="D171" s="1042" t="s">
        <v>2174</v>
      </c>
      <c r="E171" s="1042" t="s">
        <v>2168</v>
      </c>
      <c r="F171" s="1430" t="s">
        <v>2168</v>
      </c>
      <c r="G171" s="1431"/>
    </row>
    <row r="172" spans="1:7" ht="15.75">
      <c r="A172" s="526">
        <v>163</v>
      </c>
      <c r="B172" s="1428"/>
      <c r="C172" s="1039">
        <v>413</v>
      </c>
      <c r="D172" s="1042" t="s">
        <v>2175</v>
      </c>
      <c r="E172" s="1042" t="s">
        <v>2176</v>
      </c>
      <c r="F172" s="1430" t="s">
        <v>2176</v>
      </c>
      <c r="G172" s="1431"/>
    </row>
    <row r="173" spans="1:7" ht="31.5">
      <c r="A173" s="526">
        <v>164</v>
      </c>
      <c r="B173" s="1428"/>
      <c r="C173" s="1039">
        <v>413</v>
      </c>
      <c r="D173" s="1042" t="s">
        <v>2509</v>
      </c>
      <c r="E173" s="1042"/>
      <c r="F173" s="1430" t="s">
        <v>2510</v>
      </c>
      <c r="G173" s="1431"/>
    </row>
    <row r="174" spans="1:7" ht="15.75">
      <c r="A174" s="526">
        <v>165</v>
      </c>
      <c r="B174" s="1428"/>
      <c r="C174" s="1039">
        <v>413</v>
      </c>
      <c r="D174" s="1042" t="s">
        <v>2508</v>
      </c>
      <c r="E174" s="1042" t="s">
        <v>2177</v>
      </c>
      <c r="F174" s="1430" t="s">
        <v>2177</v>
      </c>
      <c r="G174" s="1431"/>
    </row>
    <row r="175" spans="1:7" ht="31.5">
      <c r="A175" s="526">
        <v>166</v>
      </c>
      <c r="B175" s="1428"/>
      <c r="C175" s="1039">
        <v>413</v>
      </c>
      <c r="D175" s="1042" t="s">
        <v>2179</v>
      </c>
      <c r="E175" s="1042" t="s">
        <v>2180</v>
      </c>
      <c r="F175" s="1430" t="s">
        <v>2180</v>
      </c>
      <c r="G175" s="1431"/>
    </row>
    <row r="176" spans="1:7" ht="15.75">
      <c r="A176" s="526">
        <v>167</v>
      </c>
      <c r="B176" s="1428"/>
      <c r="C176" s="1039">
        <v>413</v>
      </c>
      <c r="D176" s="1048" t="s">
        <v>2511</v>
      </c>
      <c r="E176" s="1042"/>
      <c r="F176" s="1430"/>
      <c r="G176" s="1431"/>
    </row>
    <row r="177" spans="1:7" ht="47.25">
      <c r="A177" s="526">
        <v>168</v>
      </c>
      <c r="B177" s="1428"/>
      <c r="C177" s="1039">
        <v>413</v>
      </c>
      <c r="D177" s="1042" t="s">
        <v>2512</v>
      </c>
      <c r="E177" s="1042"/>
      <c r="F177" s="1430" t="s">
        <v>2494</v>
      </c>
      <c r="G177" s="1431"/>
    </row>
    <row r="178" spans="1:7" ht="47.25">
      <c r="A178" s="526">
        <v>169</v>
      </c>
      <c r="B178" s="1428"/>
      <c r="C178" s="1039">
        <v>413</v>
      </c>
      <c r="D178" s="1042" t="s">
        <v>2513</v>
      </c>
      <c r="E178" s="1042"/>
      <c r="F178" s="1430" t="s">
        <v>2490</v>
      </c>
      <c r="G178" s="1431"/>
    </row>
    <row r="179" spans="1:7" ht="47.25">
      <c r="A179" s="526">
        <v>170</v>
      </c>
      <c r="B179" s="1428"/>
      <c r="C179" s="1039">
        <v>413</v>
      </c>
      <c r="D179" s="1042" t="s">
        <v>2514</v>
      </c>
      <c r="E179" s="1042"/>
      <c r="F179" s="1430" t="s">
        <v>2494</v>
      </c>
      <c r="G179" s="1431"/>
    </row>
    <row r="180" spans="1:7" ht="47.25">
      <c r="A180" s="526">
        <v>171</v>
      </c>
      <c r="B180" s="1428"/>
      <c r="C180" s="1039">
        <v>413</v>
      </c>
      <c r="D180" s="1042" t="s">
        <v>2515</v>
      </c>
      <c r="E180" s="1042"/>
      <c r="F180" s="1430" t="s">
        <v>2490</v>
      </c>
      <c r="G180" s="1431"/>
    </row>
    <row r="181" spans="1:7" ht="15.75">
      <c r="A181" s="526">
        <v>172</v>
      </c>
      <c r="B181" s="1428"/>
      <c r="C181" s="1039">
        <v>413</v>
      </c>
      <c r="D181" s="1048" t="s">
        <v>2516</v>
      </c>
      <c r="E181" s="1042"/>
      <c r="F181" s="1430"/>
      <c r="G181" s="1431"/>
    </row>
    <row r="182" spans="1:7" ht="31.5">
      <c r="A182" s="526">
        <v>173</v>
      </c>
      <c r="B182" s="1428"/>
      <c r="C182" s="1039">
        <v>413</v>
      </c>
      <c r="D182" s="1042" t="s">
        <v>2517</v>
      </c>
      <c r="E182" s="1042"/>
      <c r="F182" s="1430" t="s">
        <v>2518</v>
      </c>
      <c r="G182" s="1431"/>
    </row>
    <row r="183" spans="1:7" ht="15.75">
      <c r="A183" s="526">
        <v>174</v>
      </c>
      <c r="B183" s="1428"/>
      <c r="C183" s="1039">
        <v>413</v>
      </c>
      <c r="D183" s="1042" t="s">
        <v>2519</v>
      </c>
      <c r="E183" s="1042"/>
      <c r="F183" s="1430"/>
      <c r="G183" s="1431"/>
    </row>
    <row r="184" spans="1:7" ht="78.75">
      <c r="A184" s="526">
        <v>175</v>
      </c>
      <c r="B184" s="1428"/>
      <c r="C184" s="1039">
        <v>413</v>
      </c>
      <c r="D184" s="1042" t="s">
        <v>2520</v>
      </c>
      <c r="E184" s="1042"/>
      <c r="F184" s="1430" t="s">
        <v>2521</v>
      </c>
      <c r="G184" s="1431"/>
    </row>
    <row r="185" spans="1:7" ht="15.75" customHeight="1">
      <c r="A185" s="526">
        <v>176</v>
      </c>
      <c r="B185" s="1428"/>
      <c r="C185" s="1039">
        <v>413</v>
      </c>
      <c r="D185" s="1042" t="s">
        <v>2522</v>
      </c>
      <c r="E185" s="1042"/>
      <c r="F185" s="1430" t="s">
        <v>2523</v>
      </c>
      <c r="G185" s="1431"/>
    </row>
    <row r="186" spans="1:7" ht="24" customHeight="1">
      <c r="A186" s="526">
        <v>177</v>
      </c>
      <c r="B186" s="1428"/>
      <c r="C186" s="1039">
        <v>413</v>
      </c>
      <c r="D186" s="1042" t="s">
        <v>2629</v>
      </c>
      <c r="E186" s="1042"/>
      <c r="F186" s="1430" t="s">
        <v>2465</v>
      </c>
      <c r="G186" s="1431"/>
    </row>
    <row r="187" spans="1:7" ht="15.75">
      <c r="A187" s="526">
        <v>178</v>
      </c>
      <c r="B187" s="1428"/>
      <c r="C187" s="1039">
        <v>413</v>
      </c>
      <c r="D187" s="1050" t="s">
        <v>2467</v>
      </c>
      <c r="E187" s="1042"/>
      <c r="F187" s="1430" t="s">
        <v>2468</v>
      </c>
      <c r="G187" s="1431"/>
    </row>
    <row r="188" spans="1:7" ht="31.5">
      <c r="A188" s="526">
        <v>179</v>
      </c>
      <c r="B188" s="1428"/>
      <c r="C188" s="1039">
        <v>413</v>
      </c>
      <c r="D188" s="1042" t="s">
        <v>2470</v>
      </c>
      <c r="E188" s="1042"/>
      <c r="F188" s="1430" t="s">
        <v>2469</v>
      </c>
      <c r="G188" s="1431"/>
    </row>
    <row r="189" spans="1:7" ht="31.5">
      <c r="A189" s="526">
        <v>180</v>
      </c>
      <c r="B189" s="1428"/>
      <c r="C189" s="1039">
        <v>413</v>
      </c>
      <c r="D189" s="1042" t="s">
        <v>2471</v>
      </c>
      <c r="E189" s="1042"/>
      <c r="F189" s="1430" t="s">
        <v>2472</v>
      </c>
      <c r="G189" s="1431"/>
    </row>
    <row r="190" spans="1:7" ht="15.75" customHeight="1">
      <c r="A190" s="526">
        <v>181</v>
      </c>
      <c r="B190" s="1428"/>
      <c r="C190" s="1039">
        <v>413</v>
      </c>
      <c r="D190" s="1042" t="s">
        <v>2524</v>
      </c>
      <c r="E190" s="1042"/>
      <c r="F190" s="1430" t="s">
        <v>2474</v>
      </c>
      <c r="G190" s="1431"/>
    </row>
    <row r="191" spans="1:7" ht="31.5">
      <c r="A191" s="526">
        <v>182</v>
      </c>
      <c r="B191" s="1428"/>
      <c r="C191" s="1039">
        <v>413</v>
      </c>
      <c r="D191" s="1042" t="s">
        <v>2525</v>
      </c>
      <c r="E191" s="1042"/>
      <c r="F191" s="1430" t="s">
        <v>2475</v>
      </c>
      <c r="G191" s="1431"/>
    </row>
    <row r="192" spans="1:7" ht="15.75" customHeight="1">
      <c r="A192" s="526">
        <v>183</v>
      </c>
      <c r="B192" s="1428"/>
      <c r="C192" s="1039">
        <v>413</v>
      </c>
      <c r="D192" s="1042" t="s">
        <v>2526</v>
      </c>
      <c r="E192" s="1042"/>
      <c r="F192" s="1430" t="s">
        <v>2477</v>
      </c>
      <c r="G192" s="1431"/>
    </row>
    <row r="193" spans="1:7" ht="47.25">
      <c r="A193" s="526">
        <v>184</v>
      </c>
      <c r="B193" s="1428"/>
      <c r="C193" s="1039">
        <v>413</v>
      </c>
      <c r="D193" s="1042" t="s">
        <v>2527</v>
      </c>
      <c r="E193" s="1042"/>
      <c r="F193" s="1430" t="s">
        <v>2479</v>
      </c>
      <c r="G193" s="1431"/>
    </row>
    <row r="194" spans="1:7" ht="47.25">
      <c r="A194" s="526">
        <v>185</v>
      </c>
      <c r="B194" s="1428"/>
      <c r="C194" s="1039">
        <v>413</v>
      </c>
      <c r="D194" s="1042" t="s">
        <v>2528</v>
      </c>
      <c r="E194" s="1042"/>
      <c r="F194" s="1430" t="s">
        <v>2481</v>
      </c>
      <c r="G194" s="1431"/>
    </row>
    <row r="195" spans="1:7" ht="15.75" customHeight="1">
      <c r="A195" s="526">
        <v>186</v>
      </c>
      <c r="B195" s="1428"/>
      <c r="C195" s="1039">
        <v>413</v>
      </c>
      <c r="D195" s="1042" t="s">
        <v>2529</v>
      </c>
      <c r="E195" s="1042"/>
      <c r="F195" s="1430" t="s">
        <v>2483</v>
      </c>
      <c r="G195" s="1431"/>
    </row>
    <row r="196" spans="1:7" ht="31.5">
      <c r="A196" s="526">
        <v>187</v>
      </c>
      <c r="B196" s="1428"/>
      <c r="C196" s="1039">
        <v>413</v>
      </c>
      <c r="D196" s="1042" t="s">
        <v>2530</v>
      </c>
      <c r="E196" s="1042"/>
      <c r="F196" s="1430" t="s">
        <v>2485</v>
      </c>
      <c r="G196" s="1431"/>
    </row>
    <row r="197" spans="1:7" ht="15.75">
      <c r="A197" s="526">
        <v>188</v>
      </c>
      <c r="B197" s="1428"/>
      <c r="C197" s="1039">
        <v>413</v>
      </c>
      <c r="D197" s="1048" t="s">
        <v>2531</v>
      </c>
      <c r="E197" s="1042"/>
      <c r="F197" s="1430"/>
      <c r="G197" s="1431"/>
    </row>
    <row r="198" spans="1:7" ht="63">
      <c r="A198" s="526">
        <v>189</v>
      </c>
      <c r="B198" s="1428"/>
      <c r="C198" s="1039">
        <v>413</v>
      </c>
      <c r="D198" s="1042" t="s">
        <v>2532</v>
      </c>
      <c r="E198" s="1042"/>
      <c r="F198" s="1430"/>
      <c r="G198" s="1431"/>
    </row>
    <row r="199" spans="1:7" ht="15.75">
      <c r="A199" s="526">
        <v>190</v>
      </c>
      <c r="B199" s="1428"/>
      <c r="C199" s="1039">
        <v>413</v>
      </c>
      <c r="D199" s="1042" t="s">
        <v>2487</v>
      </c>
      <c r="E199" s="1042"/>
      <c r="F199" s="1430" t="s">
        <v>2488</v>
      </c>
      <c r="G199" s="1431"/>
    </row>
    <row r="200" spans="1:7" ht="15.75">
      <c r="A200" s="526">
        <v>191</v>
      </c>
      <c r="B200" s="1428"/>
      <c r="C200" s="1039">
        <v>413</v>
      </c>
      <c r="D200" s="1042" t="s">
        <v>2489</v>
      </c>
      <c r="E200" s="1042"/>
      <c r="F200" s="1430" t="s">
        <v>2490</v>
      </c>
      <c r="G200" s="1431"/>
    </row>
    <row r="201" spans="1:7" ht="47.25">
      <c r="A201" s="526">
        <v>192</v>
      </c>
      <c r="B201" s="1428"/>
      <c r="C201" s="1039">
        <v>413</v>
      </c>
      <c r="D201" s="1042" t="s">
        <v>2540</v>
      </c>
      <c r="E201" s="1042"/>
      <c r="F201" s="1430"/>
      <c r="G201" s="1431"/>
    </row>
    <row r="202" spans="1:7" ht="15.75">
      <c r="A202" s="526">
        <v>193</v>
      </c>
      <c r="B202" s="1428"/>
      <c r="C202" s="1039">
        <v>413</v>
      </c>
      <c r="D202" s="1042" t="s">
        <v>2492</v>
      </c>
      <c r="E202" s="1042"/>
      <c r="F202" s="1430" t="s">
        <v>2493</v>
      </c>
      <c r="G202" s="1431"/>
    </row>
    <row r="203" spans="1:7" ht="15.75">
      <c r="A203" s="526">
        <v>194</v>
      </c>
      <c r="B203" s="1428"/>
      <c r="C203" s="1039">
        <v>413</v>
      </c>
      <c r="D203" s="1051" t="s">
        <v>2630</v>
      </c>
      <c r="E203" s="1042"/>
      <c r="F203" s="1430" t="s">
        <v>2494</v>
      </c>
      <c r="G203" s="1431"/>
    </row>
    <row r="204" spans="1:7" ht="15.75">
      <c r="A204" s="526">
        <v>195</v>
      </c>
      <c r="B204" s="1428"/>
      <c r="C204" s="1039">
        <v>413</v>
      </c>
      <c r="D204" s="1042" t="s">
        <v>2495</v>
      </c>
      <c r="E204" s="1042"/>
      <c r="F204" s="1430" t="s">
        <v>2424</v>
      </c>
      <c r="G204" s="1431"/>
    </row>
    <row r="205" spans="1:7" ht="15.75">
      <c r="A205" s="526">
        <v>196</v>
      </c>
      <c r="B205" s="1428"/>
      <c r="C205" s="1039">
        <v>413</v>
      </c>
      <c r="D205" s="1042" t="s">
        <v>2496</v>
      </c>
      <c r="E205" s="1042"/>
      <c r="F205" s="1430" t="s">
        <v>2166</v>
      </c>
      <c r="G205" s="1431"/>
    </row>
    <row r="206" spans="1:7" ht="15.75">
      <c r="A206" s="526">
        <v>197</v>
      </c>
      <c r="B206" s="1428"/>
      <c r="C206" s="1039">
        <v>413</v>
      </c>
      <c r="D206" s="1042" t="s">
        <v>2497</v>
      </c>
      <c r="E206" s="1042"/>
      <c r="F206" s="1430" t="s">
        <v>2167</v>
      </c>
      <c r="G206" s="1431"/>
    </row>
    <row r="207" spans="1:7" ht="31.5">
      <c r="A207" s="526">
        <v>198</v>
      </c>
      <c r="B207" s="1428"/>
      <c r="C207" s="1039">
        <v>413</v>
      </c>
      <c r="D207" s="1042" t="s">
        <v>2498</v>
      </c>
      <c r="E207" s="1042"/>
      <c r="F207" s="1430" t="s">
        <v>2499</v>
      </c>
      <c r="G207" s="1431"/>
    </row>
    <row r="208" spans="1:7" ht="15.75">
      <c r="A208" s="526">
        <v>199</v>
      </c>
      <c r="B208" s="1428"/>
      <c r="C208" s="1039">
        <v>413</v>
      </c>
      <c r="D208" s="1042" t="s">
        <v>2253</v>
      </c>
      <c r="E208" s="1042"/>
      <c r="F208" s="1430" t="s">
        <v>2168</v>
      </c>
      <c r="G208" s="1431"/>
    </row>
    <row r="209" spans="1:7" ht="15.75">
      <c r="A209" s="526">
        <v>200</v>
      </c>
      <c r="B209" s="1428"/>
      <c r="C209" s="1039">
        <v>413</v>
      </c>
      <c r="D209" s="1042" t="s">
        <v>2533</v>
      </c>
      <c r="E209" s="1042"/>
      <c r="F209" s="1430"/>
      <c r="G209" s="1431"/>
    </row>
    <row r="210" spans="1:7" ht="15.75">
      <c r="A210" s="526">
        <v>201</v>
      </c>
      <c r="B210" s="1428"/>
      <c r="C210" s="1039">
        <v>413</v>
      </c>
      <c r="D210" s="1042" t="s">
        <v>2169</v>
      </c>
      <c r="E210" s="1042"/>
      <c r="F210" s="1430"/>
      <c r="G210" s="1431"/>
    </row>
    <row r="211" spans="1:7" ht="15.75">
      <c r="A211" s="526">
        <v>202</v>
      </c>
      <c r="B211" s="1428"/>
      <c r="C211" s="1039">
        <v>413</v>
      </c>
      <c r="D211" s="1042" t="s">
        <v>2534</v>
      </c>
      <c r="E211" s="1042"/>
      <c r="F211" s="1430" t="s">
        <v>2501</v>
      </c>
      <c r="G211" s="1431"/>
    </row>
    <row r="212" spans="1:7" ht="15.75">
      <c r="A212" s="526">
        <v>203</v>
      </c>
      <c r="B212" s="1428"/>
      <c r="C212" s="1039">
        <v>413</v>
      </c>
      <c r="D212" s="1042" t="s">
        <v>2535</v>
      </c>
      <c r="E212" s="1042"/>
      <c r="F212" s="1430" t="s">
        <v>2536</v>
      </c>
      <c r="G212" s="1431"/>
    </row>
    <row r="213" spans="1:7" ht="15.75">
      <c r="A213" s="526">
        <v>204</v>
      </c>
      <c r="B213" s="1428"/>
      <c r="C213" s="1039">
        <v>413</v>
      </c>
      <c r="D213" s="1042" t="s">
        <v>2275</v>
      </c>
      <c r="E213" s="1042"/>
      <c r="F213" s="1430"/>
      <c r="G213" s="1431"/>
    </row>
    <row r="214" spans="1:7" ht="15.75">
      <c r="A214" s="526">
        <v>205</v>
      </c>
      <c r="B214" s="1428"/>
      <c r="C214" s="1039">
        <v>413</v>
      </c>
      <c r="D214" s="1042" t="s">
        <v>2504</v>
      </c>
      <c r="E214" s="1042"/>
      <c r="F214" s="1430" t="s">
        <v>2505</v>
      </c>
      <c r="G214" s="1431"/>
    </row>
    <row r="215" spans="1:7" ht="15.75">
      <c r="A215" s="526">
        <v>206</v>
      </c>
      <c r="B215" s="1428"/>
      <c r="C215" s="1039">
        <v>413</v>
      </c>
      <c r="D215" s="1042" t="s">
        <v>2172</v>
      </c>
      <c r="E215" s="1042"/>
      <c r="F215" s="1430" t="s">
        <v>2537</v>
      </c>
      <c r="G215" s="1431"/>
    </row>
    <row r="216" spans="1:7" ht="15.75">
      <c r="A216" s="526">
        <v>207</v>
      </c>
      <c r="B216" s="1428"/>
      <c r="C216" s="1039">
        <v>413</v>
      </c>
      <c r="D216" s="1042" t="s">
        <v>2538</v>
      </c>
      <c r="E216" s="1042"/>
      <c r="F216" s="1430"/>
      <c r="G216" s="1431"/>
    </row>
    <row r="217" spans="1:7" ht="15.75">
      <c r="A217" s="526">
        <v>208</v>
      </c>
      <c r="B217" s="1428"/>
      <c r="C217" s="1039">
        <v>413</v>
      </c>
      <c r="D217" s="1042" t="s">
        <v>2539</v>
      </c>
      <c r="E217" s="1042"/>
      <c r="F217" s="1430" t="s">
        <v>2168</v>
      </c>
      <c r="G217" s="1431"/>
    </row>
    <row r="218" spans="1:7" ht="15.75">
      <c r="A218" s="526">
        <v>209</v>
      </c>
      <c r="B218" s="1428"/>
      <c r="C218" s="1039">
        <v>413</v>
      </c>
      <c r="D218" s="1042" t="s">
        <v>2541</v>
      </c>
      <c r="E218" s="1042"/>
      <c r="F218" s="1430" t="s">
        <v>2176</v>
      </c>
      <c r="G218" s="1431"/>
    </row>
    <row r="219" spans="1:7" ht="31.5">
      <c r="A219" s="526">
        <v>210</v>
      </c>
      <c r="B219" s="1428"/>
      <c r="C219" s="1039">
        <v>413</v>
      </c>
      <c r="D219" s="1042" t="s">
        <v>2509</v>
      </c>
      <c r="E219" s="1042"/>
      <c r="F219" s="1430"/>
      <c r="G219" s="1431"/>
    </row>
    <row r="220" spans="1:7" ht="15.75">
      <c r="A220" s="526">
        <v>211</v>
      </c>
      <c r="B220" s="1428"/>
      <c r="C220" s="1039">
        <v>413</v>
      </c>
      <c r="D220" s="1042" t="s">
        <v>2542</v>
      </c>
      <c r="E220" s="1042"/>
      <c r="F220" s="1430" t="s">
        <v>2510</v>
      </c>
      <c r="G220" s="1431"/>
    </row>
    <row r="221" spans="1:7" ht="15.75">
      <c r="A221" s="526">
        <v>212</v>
      </c>
      <c r="B221" s="1428"/>
      <c r="C221" s="1039">
        <v>413</v>
      </c>
      <c r="D221" s="1042" t="s">
        <v>2543</v>
      </c>
      <c r="E221" s="1042"/>
      <c r="F221" s="1430" t="s">
        <v>2544</v>
      </c>
      <c r="G221" s="1431"/>
    </row>
    <row r="222" spans="1:7" ht="31.5">
      <c r="A222" s="526">
        <v>213</v>
      </c>
      <c r="B222" s="1428"/>
      <c r="C222" s="1039">
        <v>413</v>
      </c>
      <c r="D222" s="1042" t="s">
        <v>2545</v>
      </c>
      <c r="E222" s="1042"/>
      <c r="F222" s="1430" t="s">
        <v>2546</v>
      </c>
      <c r="G222" s="1431"/>
    </row>
    <row r="223" spans="1:7" ht="15.75">
      <c r="A223" s="526">
        <v>214</v>
      </c>
      <c r="B223" s="1428"/>
      <c r="C223" s="1039">
        <v>413</v>
      </c>
      <c r="D223" s="1042" t="s">
        <v>2631</v>
      </c>
      <c r="E223" s="1042"/>
      <c r="F223" s="1430"/>
      <c r="G223" s="1431"/>
    </row>
    <row r="224" spans="1:7" ht="47.25">
      <c r="A224" s="526">
        <v>215</v>
      </c>
      <c r="B224" s="1428"/>
      <c r="C224" s="1039">
        <v>413</v>
      </c>
      <c r="D224" s="1042" t="s">
        <v>2632</v>
      </c>
      <c r="E224" s="1042"/>
      <c r="F224" s="1430"/>
      <c r="G224" s="1431"/>
    </row>
    <row r="225" spans="1:7" ht="15.75" customHeight="1">
      <c r="A225" s="526">
        <v>216</v>
      </c>
      <c r="B225" s="1428"/>
      <c r="C225" s="1039">
        <v>413</v>
      </c>
      <c r="D225" s="1042" t="s">
        <v>2633</v>
      </c>
      <c r="E225" s="1042"/>
      <c r="F225" s="1430" t="s">
        <v>2634</v>
      </c>
      <c r="G225" s="1431"/>
    </row>
    <row r="226" spans="1:7" ht="15.75" customHeight="1">
      <c r="A226" s="526">
        <v>217</v>
      </c>
      <c r="B226" s="1428"/>
      <c r="C226" s="1039">
        <v>413</v>
      </c>
      <c r="D226" s="1042" t="s">
        <v>2635</v>
      </c>
      <c r="E226" s="1042"/>
      <c r="F226" s="1430" t="s">
        <v>2636</v>
      </c>
      <c r="G226" s="1431"/>
    </row>
    <row r="227" spans="1:7" ht="47.25">
      <c r="A227" s="526">
        <v>218</v>
      </c>
      <c r="B227" s="1428"/>
      <c r="C227" s="1039">
        <v>413</v>
      </c>
      <c r="D227" s="1042" t="s">
        <v>2637</v>
      </c>
      <c r="E227" s="1042"/>
      <c r="F227" s="1430" t="s">
        <v>2638</v>
      </c>
      <c r="G227" s="1431"/>
    </row>
    <row r="228" spans="1:7" ht="47.25">
      <c r="A228" s="526">
        <v>219</v>
      </c>
      <c r="B228" s="1428"/>
      <c r="C228" s="1039">
        <v>413</v>
      </c>
      <c r="D228" s="1042" t="s">
        <v>2639</v>
      </c>
      <c r="E228" s="1042"/>
      <c r="F228" s="1430" t="s">
        <v>2640</v>
      </c>
      <c r="G228" s="1431"/>
    </row>
    <row r="229" spans="1:7" ht="47.25">
      <c r="A229" s="526">
        <v>220</v>
      </c>
      <c r="B229" s="1428"/>
      <c r="C229" s="1039">
        <v>413</v>
      </c>
      <c r="D229" s="1042" t="s">
        <v>2641</v>
      </c>
      <c r="E229" s="1042"/>
      <c r="F229" s="1430"/>
      <c r="G229" s="1431"/>
    </row>
    <row r="230" spans="1:7" ht="15.75" customHeight="1">
      <c r="A230" s="526">
        <v>221</v>
      </c>
      <c r="B230" s="1428"/>
      <c r="C230" s="1039">
        <v>413</v>
      </c>
      <c r="D230" s="1042" t="s">
        <v>2633</v>
      </c>
      <c r="E230" s="1042"/>
      <c r="F230" s="1430" t="s">
        <v>2634</v>
      </c>
      <c r="G230" s="1431"/>
    </row>
    <row r="231" spans="1:7" ht="15.75" customHeight="1">
      <c r="A231" s="526">
        <v>222</v>
      </c>
      <c r="B231" s="1428"/>
      <c r="C231" s="1039">
        <v>413</v>
      </c>
      <c r="D231" s="1042" t="s">
        <v>2635</v>
      </c>
      <c r="E231" s="1042"/>
      <c r="F231" s="1430" t="s">
        <v>2636</v>
      </c>
      <c r="G231" s="1431"/>
    </row>
    <row r="232" spans="1:7" ht="47.25">
      <c r="A232" s="526">
        <v>223</v>
      </c>
      <c r="B232" s="1428"/>
      <c r="C232" s="1039">
        <v>413</v>
      </c>
      <c r="D232" s="1042" t="s">
        <v>2642</v>
      </c>
      <c r="E232" s="1042"/>
      <c r="F232" s="1430" t="s">
        <v>2638</v>
      </c>
      <c r="G232" s="1431"/>
    </row>
    <row r="233" spans="1:7" ht="47.25">
      <c r="A233" s="526">
        <v>224</v>
      </c>
      <c r="B233" s="1428"/>
      <c r="C233" s="1039">
        <v>413</v>
      </c>
      <c r="D233" s="1042" t="s">
        <v>2643</v>
      </c>
      <c r="E233" s="1042"/>
      <c r="F233" s="1430" t="s">
        <v>2640</v>
      </c>
      <c r="G233" s="1431"/>
    </row>
    <row r="234" spans="1:7" ht="47.25">
      <c r="A234" s="526">
        <v>225</v>
      </c>
      <c r="B234" s="1428"/>
      <c r="C234" s="1039">
        <v>413</v>
      </c>
      <c r="D234" s="1042" t="s">
        <v>2644</v>
      </c>
      <c r="E234" s="1042"/>
      <c r="F234" s="1430"/>
      <c r="G234" s="1431"/>
    </row>
    <row r="235" spans="1:7" ht="31.5">
      <c r="A235" s="526">
        <v>226</v>
      </c>
      <c r="B235" s="1428"/>
      <c r="C235" s="1039">
        <v>413</v>
      </c>
      <c r="D235" s="1042" t="s">
        <v>2645</v>
      </c>
      <c r="E235" s="1042"/>
      <c r="F235" s="1430" t="s">
        <v>2646</v>
      </c>
      <c r="G235" s="1431"/>
    </row>
    <row r="236" spans="1:7" ht="31.5">
      <c r="A236" s="526">
        <v>227</v>
      </c>
      <c r="B236" s="1428"/>
      <c r="C236" s="1039">
        <v>413</v>
      </c>
      <c r="D236" s="1042" t="s">
        <v>2647</v>
      </c>
      <c r="E236" s="1042"/>
      <c r="F236" s="1430" t="s">
        <v>2648</v>
      </c>
      <c r="G236" s="1431"/>
    </row>
    <row r="237" spans="1:7" ht="31.5">
      <c r="A237" s="526">
        <v>228</v>
      </c>
      <c r="B237" s="1428"/>
      <c r="C237" s="1039">
        <v>413</v>
      </c>
      <c r="D237" s="1042" t="s">
        <v>2649</v>
      </c>
      <c r="E237" s="1042"/>
      <c r="F237" s="1430" t="s">
        <v>2650</v>
      </c>
      <c r="G237" s="1431"/>
    </row>
    <row r="238" spans="1:7" ht="31.5">
      <c r="A238" s="526">
        <v>229</v>
      </c>
      <c r="B238" s="1428"/>
      <c r="C238" s="1039">
        <v>413</v>
      </c>
      <c r="D238" s="1042" t="s">
        <v>2651</v>
      </c>
      <c r="E238" s="1042"/>
      <c r="F238" s="1430" t="s">
        <v>2652</v>
      </c>
      <c r="G238" s="1431"/>
    </row>
    <row r="239" spans="1:7" ht="15.75">
      <c r="A239" s="526">
        <v>230</v>
      </c>
      <c r="B239" s="1428"/>
      <c r="C239" s="1039">
        <v>413</v>
      </c>
      <c r="D239" s="1042" t="s">
        <v>2653</v>
      </c>
      <c r="E239" s="1042"/>
      <c r="F239" s="1430"/>
      <c r="G239" s="1431"/>
    </row>
    <row r="240" spans="1:7" ht="15.75">
      <c r="A240" s="526">
        <v>231</v>
      </c>
      <c r="B240" s="1428"/>
      <c r="C240" s="1039">
        <v>413</v>
      </c>
      <c r="D240" s="1042" t="s">
        <v>2654</v>
      </c>
      <c r="E240" s="1042"/>
      <c r="F240" s="1430" t="s">
        <v>2655</v>
      </c>
      <c r="G240" s="1431"/>
    </row>
    <row r="241" spans="1:7" ht="30.75" customHeight="1">
      <c r="A241" s="526">
        <v>232</v>
      </c>
      <c r="B241" s="1429"/>
      <c r="C241" s="1039">
        <v>413</v>
      </c>
      <c r="D241" s="1042" t="s">
        <v>2656</v>
      </c>
      <c r="E241" s="1042" t="s">
        <v>2181</v>
      </c>
      <c r="F241" s="1430" t="s">
        <v>2657</v>
      </c>
      <c r="G241" s="1431"/>
    </row>
    <row r="242" spans="1:7" ht="15.75">
      <c r="A242" s="526"/>
      <c r="B242" s="1421" t="s">
        <v>2992</v>
      </c>
      <c r="C242" s="927">
        <v>900</v>
      </c>
      <c r="D242" s="934" t="s">
        <v>2989</v>
      </c>
      <c r="E242" s="1072"/>
      <c r="F242" s="1067"/>
      <c r="G242" s="1068"/>
    </row>
    <row r="243" spans="1:7" ht="15.75">
      <c r="A243" s="526"/>
      <c r="B243" s="1421"/>
      <c r="C243" s="744"/>
      <c r="D243" s="793" t="s">
        <v>2990</v>
      </c>
      <c r="E243" s="870"/>
      <c r="F243" s="661"/>
      <c r="G243" s="1069"/>
    </row>
    <row r="244" spans="1:7" ht="15.75">
      <c r="A244" s="526">
        <v>233</v>
      </c>
      <c r="B244" s="1421"/>
      <c r="C244" s="744"/>
      <c r="D244" s="793" t="s">
        <v>2837</v>
      </c>
      <c r="E244" s="1065">
        <v>12</v>
      </c>
      <c r="F244" s="1065"/>
      <c r="G244" s="1069"/>
    </row>
    <row r="245" spans="1:7" ht="15" customHeight="1">
      <c r="A245" s="526">
        <v>234</v>
      </c>
      <c r="B245" s="1421"/>
      <c r="C245" s="744"/>
      <c r="D245" s="793" t="s">
        <v>2838</v>
      </c>
      <c r="E245" s="1065">
        <v>18</v>
      </c>
      <c r="F245" s="1065">
        <v>50</v>
      </c>
      <c r="G245" s="1069"/>
    </row>
    <row r="246" spans="1:7" ht="15.75">
      <c r="A246" s="526">
        <v>235</v>
      </c>
      <c r="B246" s="1421"/>
      <c r="C246" s="744"/>
      <c r="D246" s="793" t="s">
        <v>2313</v>
      </c>
      <c r="E246" s="1065">
        <v>30</v>
      </c>
      <c r="F246" s="1065">
        <v>30</v>
      </c>
      <c r="G246" s="1069"/>
    </row>
    <row r="247" spans="1:7" ht="31.5">
      <c r="A247" s="526"/>
      <c r="B247" s="1421"/>
      <c r="C247" s="758"/>
      <c r="D247" s="793" t="s">
        <v>2864</v>
      </c>
      <c r="E247" s="1065"/>
      <c r="F247" s="1065"/>
      <c r="G247" s="1069"/>
    </row>
    <row r="248" spans="1:7" ht="15.75">
      <c r="A248" s="526">
        <v>236</v>
      </c>
      <c r="B248" s="1421"/>
      <c r="C248" s="761"/>
      <c r="D248" s="1071" t="s">
        <v>2991</v>
      </c>
      <c r="E248" s="1066">
        <v>60</v>
      </c>
      <c r="F248" s="1066">
        <v>100</v>
      </c>
      <c r="G248" s="1069"/>
    </row>
    <row r="249" spans="1:7" ht="31.5">
      <c r="A249" s="526"/>
      <c r="B249" s="1421"/>
      <c r="C249" s="744"/>
      <c r="D249" s="1392" t="s">
        <v>2982</v>
      </c>
      <c r="E249" s="953" t="s">
        <v>1815</v>
      </c>
      <c r="F249" s="953" t="s">
        <v>2988</v>
      </c>
      <c r="G249" s="1069"/>
    </row>
    <row r="250" spans="1:7" ht="15.75">
      <c r="A250" s="526"/>
      <c r="B250" s="1421"/>
      <c r="C250" s="744"/>
      <c r="D250" s="1392"/>
      <c r="E250" s="1065" t="s">
        <v>2986</v>
      </c>
      <c r="F250" s="1065" t="s">
        <v>2986</v>
      </c>
      <c r="G250" s="1069"/>
    </row>
    <row r="251" spans="1:7" ht="15.75">
      <c r="A251" s="526">
        <v>237</v>
      </c>
      <c r="B251" s="1421"/>
      <c r="C251" s="744"/>
      <c r="D251" s="1392"/>
      <c r="E251" s="1065">
        <v>3.6</v>
      </c>
      <c r="F251" s="1065">
        <v>10</v>
      </c>
      <c r="G251" s="1069"/>
    </row>
    <row r="252" spans="1:7" ht="31.5">
      <c r="A252" s="526">
        <v>238</v>
      </c>
      <c r="B252" s="1421"/>
      <c r="C252" s="744"/>
      <c r="D252" s="793" t="s">
        <v>2839</v>
      </c>
      <c r="E252" s="1066">
        <v>72</v>
      </c>
      <c r="F252" s="1066">
        <v>100</v>
      </c>
      <c r="G252" s="1069"/>
    </row>
    <row r="253" spans="1:7" ht="31.5">
      <c r="A253" s="526"/>
      <c r="B253" s="1421"/>
      <c r="C253" s="761"/>
      <c r="D253" s="1071" t="s">
        <v>2991</v>
      </c>
      <c r="E253" s="953" t="s">
        <v>2988</v>
      </c>
      <c r="F253" s="953" t="s">
        <v>2988</v>
      </c>
      <c r="G253" s="1069"/>
    </row>
    <row r="254" spans="1:7" ht="15.75">
      <c r="A254" s="526"/>
      <c r="B254" s="1421"/>
      <c r="C254" s="761"/>
      <c r="D254" s="793"/>
      <c r="E254" s="1065" t="s">
        <v>2986</v>
      </c>
      <c r="F254" s="1065" t="s">
        <v>2986</v>
      </c>
      <c r="G254" s="1069"/>
    </row>
    <row r="255" spans="1:7" ht="15.75">
      <c r="A255" s="526">
        <v>239</v>
      </c>
      <c r="B255" s="1421"/>
      <c r="C255" s="744"/>
      <c r="D255" s="793"/>
      <c r="E255" s="1065">
        <v>3.6</v>
      </c>
      <c r="F255" s="1065">
        <v>10</v>
      </c>
      <c r="G255" s="1069"/>
    </row>
    <row r="256" spans="1:7" ht="47.25">
      <c r="A256" s="526"/>
      <c r="B256" s="1421"/>
      <c r="C256" s="744"/>
      <c r="D256" s="1392" t="s">
        <v>2983</v>
      </c>
      <c r="E256" s="953" t="s">
        <v>2987</v>
      </c>
      <c r="F256" s="953" t="s">
        <v>2987</v>
      </c>
      <c r="G256" s="1069"/>
    </row>
    <row r="257" spans="1:7" ht="15.75">
      <c r="A257" s="526">
        <v>240</v>
      </c>
      <c r="B257" s="1421"/>
      <c r="C257" s="744"/>
      <c r="D257" s="1392"/>
      <c r="E257" s="1070">
        <v>8.4</v>
      </c>
      <c r="F257" s="1070">
        <v>10</v>
      </c>
      <c r="G257" s="1069"/>
    </row>
    <row r="258" spans="1:7" ht="15.75">
      <c r="A258" s="526"/>
      <c r="B258" s="1421"/>
      <c r="C258" s="835"/>
      <c r="D258" s="1420"/>
      <c r="E258" s="1073"/>
      <c r="F258" s="1073"/>
      <c r="G258" s="1074"/>
    </row>
  </sheetData>
  <mergeCells count="207">
    <mergeCell ref="F239:G239"/>
    <mergeCell ref="F240:G240"/>
    <mergeCell ref="F241:G241"/>
    <mergeCell ref="F233:G233"/>
    <mergeCell ref="F234:G234"/>
    <mergeCell ref="F235:G235"/>
    <mergeCell ref="F236:G236"/>
    <mergeCell ref="F237:G237"/>
    <mergeCell ref="F238:G238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30:G230"/>
    <mergeCell ref="F231:G231"/>
    <mergeCell ref="F232:G232"/>
    <mergeCell ref="F209:G209"/>
    <mergeCell ref="F210:G210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197:G197"/>
    <mergeCell ref="F198:G198"/>
    <mergeCell ref="F199:G199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F208:G208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25:G125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13:G113"/>
    <mergeCell ref="F114:G114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59:G59"/>
    <mergeCell ref="F53:G53"/>
    <mergeCell ref="F54:G54"/>
    <mergeCell ref="F55:G55"/>
    <mergeCell ref="F56:G56"/>
    <mergeCell ref="F57:G57"/>
    <mergeCell ref="F58:G58"/>
    <mergeCell ref="A4:A5"/>
    <mergeCell ref="E4:E5"/>
    <mergeCell ref="F4:F5"/>
    <mergeCell ref="A7:A9"/>
    <mergeCell ref="E7:E9"/>
    <mergeCell ref="F7:F9"/>
    <mergeCell ref="B4:B6"/>
    <mergeCell ref="B7:B32"/>
    <mergeCell ref="F13:F14"/>
    <mergeCell ref="F75:G75"/>
    <mergeCell ref="F68:G68"/>
    <mergeCell ref="F69:G69"/>
    <mergeCell ref="F70:G70"/>
    <mergeCell ref="F76:G76"/>
    <mergeCell ref="F65:G65"/>
    <mergeCell ref="F66:G66"/>
    <mergeCell ref="F67:G67"/>
    <mergeCell ref="F60:G60"/>
    <mergeCell ref="F61:G61"/>
    <mergeCell ref="F62:G62"/>
    <mergeCell ref="F63:G63"/>
    <mergeCell ref="D249:D251"/>
    <mergeCell ref="F64:G64"/>
    <mergeCell ref="F71:G71"/>
    <mergeCell ref="F72:G72"/>
    <mergeCell ref="F73:G73"/>
    <mergeCell ref="F74:G74"/>
    <mergeCell ref="D256:D258"/>
    <mergeCell ref="B242:B258"/>
    <mergeCell ref="A10:A12"/>
    <mergeCell ref="E13:E14"/>
    <mergeCell ref="B33:B41"/>
    <mergeCell ref="B42:B47"/>
    <mergeCell ref="B49:B241"/>
    <mergeCell ref="A13:A14"/>
  </mergeCells>
  <pageMargins left="0.70866141732283472" right="0.70866141732283472" top="0.74803149606299213" bottom="0.74803149606299213" header="0.31496062992125984" footer="0.31496062992125984"/>
  <pageSetup paperSize="9" scale="70" fitToHeight="1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3"/>
  <sheetViews>
    <sheetView topLeftCell="C1" zoomScale="85" zoomScaleNormal="85" workbookViewId="0">
      <selection activeCell="F10" sqref="F10"/>
    </sheetView>
  </sheetViews>
  <sheetFormatPr defaultRowHeight="12.75"/>
  <cols>
    <col min="1" max="1" width="6.140625" hidden="1" customWidth="1"/>
    <col min="2" max="2" width="15" hidden="1" customWidth="1"/>
    <col min="3" max="3" width="8.42578125" customWidth="1"/>
    <col min="4" max="4" width="78.5703125" customWidth="1"/>
    <col min="5" max="5" width="32.28515625" customWidth="1"/>
    <col min="6" max="6" width="38.42578125" customWidth="1"/>
    <col min="7" max="7" width="0.140625" customWidth="1"/>
  </cols>
  <sheetData>
    <row r="1" spans="1:8" ht="22.5">
      <c r="D1" s="1076" t="s">
        <v>3002</v>
      </c>
    </row>
    <row r="2" spans="1:8" ht="66.75" customHeight="1">
      <c r="A2" s="857" t="s">
        <v>2379</v>
      </c>
      <c r="B2" s="857" t="s">
        <v>2380</v>
      </c>
      <c r="C2" s="857" t="s">
        <v>2063</v>
      </c>
      <c r="D2" s="857" t="s">
        <v>2378</v>
      </c>
      <c r="E2" s="860" t="s">
        <v>2386</v>
      </c>
      <c r="F2" s="860" t="s">
        <v>2387</v>
      </c>
    </row>
    <row r="3" spans="1:8" s="405" customFormat="1" ht="15.75">
      <c r="A3" s="775" t="s">
        <v>2064</v>
      </c>
      <c r="B3" s="811"/>
      <c r="C3" s="775" t="s">
        <v>2064</v>
      </c>
      <c r="D3" s="741"/>
      <c r="E3" s="708"/>
      <c r="F3" s="774"/>
      <c r="G3" s="1000"/>
      <c r="H3" s="1000"/>
    </row>
    <row r="4" spans="1:8" s="405" customFormat="1" ht="15.75">
      <c r="A4" s="1208"/>
      <c r="B4" s="1209"/>
      <c r="C4" s="1158">
        <v>310</v>
      </c>
      <c r="D4" s="805" t="s">
        <v>2065</v>
      </c>
      <c r="E4" s="708"/>
      <c r="F4" s="898"/>
      <c r="G4" s="1000"/>
      <c r="H4" s="1000"/>
    </row>
    <row r="5" spans="1:8" s="405" customFormat="1" ht="15.75">
      <c r="A5" s="1208"/>
      <c r="B5" s="1209"/>
      <c r="C5" s="744"/>
      <c r="D5" s="793" t="s">
        <v>2062</v>
      </c>
      <c r="E5" s="708"/>
      <c r="F5" s="899"/>
      <c r="G5" s="1000"/>
      <c r="H5" s="1000"/>
    </row>
    <row r="6" spans="1:8" s="405" customFormat="1" ht="31.5">
      <c r="A6" s="1208"/>
      <c r="B6" s="1209"/>
      <c r="C6" s="744"/>
      <c r="D6" s="793" t="s">
        <v>2915</v>
      </c>
      <c r="E6" s="899">
        <v>0</v>
      </c>
      <c r="F6" s="899">
        <v>0</v>
      </c>
      <c r="G6" s="1000"/>
      <c r="H6" s="1000"/>
    </row>
    <row r="7" spans="1:8" s="405" customFormat="1" ht="15.75">
      <c r="A7" s="1208"/>
      <c r="B7" s="1209"/>
      <c r="C7" s="744"/>
      <c r="D7" s="793" t="s">
        <v>2582</v>
      </c>
      <c r="E7" s="899" t="s">
        <v>2343</v>
      </c>
      <c r="F7" s="899" t="s">
        <v>3331</v>
      </c>
      <c r="G7" s="1000"/>
      <c r="H7" s="1000"/>
    </row>
    <row r="8" spans="1:8" s="405" customFormat="1" ht="21.75" customHeight="1">
      <c r="A8" s="1208"/>
      <c r="B8" s="1209"/>
      <c r="C8" s="744"/>
      <c r="D8" s="1204" t="s">
        <v>3329</v>
      </c>
      <c r="E8" s="894" t="s">
        <v>3416</v>
      </c>
      <c r="F8" s="894" t="s">
        <v>3330</v>
      </c>
      <c r="G8" s="1000"/>
      <c r="H8" s="1000"/>
    </row>
    <row r="9" spans="1:8" s="405" customFormat="1" ht="21.75" customHeight="1">
      <c r="A9" s="1208"/>
      <c r="B9" s="1209"/>
      <c r="C9" s="744"/>
      <c r="D9" s="1210" t="s">
        <v>3417</v>
      </c>
      <c r="E9" s="894" t="s">
        <v>3416</v>
      </c>
      <c r="F9" s="894" t="s">
        <v>3430</v>
      </c>
      <c r="G9" s="1000"/>
      <c r="H9" s="1000"/>
    </row>
    <row r="10" spans="1:8" s="405" customFormat="1" ht="15.75">
      <c r="A10" s="1208"/>
      <c r="B10" s="1209"/>
      <c r="C10" s="744"/>
      <c r="D10" s="793" t="s">
        <v>2916</v>
      </c>
      <c r="E10" s="899" t="s">
        <v>2132</v>
      </c>
      <c r="F10" s="899" t="s">
        <v>2132</v>
      </c>
      <c r="G10" s="1000"/>
      <c r="H10" s="1000"/>
    </row>
    <row r="11" spans="1:8" ht="32.25" customHeight="1">
      <c r="A11" s="1444">
        <v>2</v>
      </c>
      <c r="B11" s="1408" t="s">
        <v>3027</v>
      </c>
      <c r="C11" s="798" t="s">
        <v>1981</v>
      </c>
      <c r="D11" s="932"/>
      <c r="E11" s="926"/>
      <c r="F11" s="933"/>
    </row>
    <row r="12" spans="1:8" ht="15.75">
      <c r="A12" s="1396"/>
      <c r="B12" s="1392"/>
      <c r="C12" s="1104">
        <v>410</v>
      </c>
      <c r="D12" s="934" t="s">
        <v>3019</v>
      </c>
      <c r="E12" s="935"/>
      <c r="F12" s="931"/>
    </row>
    <row r="13" spans="1:8" ht="31.5">
      <c r="A13" s="1396"/>
      <c r="B13" s="1392"/>
      <c r="C13" s="770"/>
      <c r="D13" s="892" t="s">
        <v>2128</v>
      </c>
      <c r="E13" s="744"/>
      <c r="F13" s="956"/>
    </row>
    <row r="14" spans="1:8" ht="15.75">
      <c r="A14" s="1396"/>
      <c r="B14" s="1392"/>
      <c r="C14" s="744"/>
      <c r="D14" s="892"/>
      <c r="E14" s="744"/>
      <c r="F14" s="759"/>
    </row>
    <row r="15" spans="1:8" ht="15.75">
      <c r="A15" s="1396"/>
      <c r="B15" s="1392"/>
      <c r="C15" s="761"/>
      <c r="D15" s="1023" t="s">
        <v>1781</v>
      </c>
      <c r="E15" s="1102" t="s">
        <v>3008</v>
      </c>
      <c r="F15" s="1102">
        <v>360</v>
      </c>
    </row>
    <row r="16" spans="1:8" ht="15.75">
      <c r="A16" s="1396"/>
      <c r="B16" s="1392"/>
      <c r="C16" s="761"/>
      <c r="D16" s="1103" t="s">
        <v>2005</v>
      </c>
      <c r="E16" s="1102" t="s">
        <v>3012</v>
      </c>
      <c r="F16" s="1102">
        <v>400</v>
      </c>
    </row>
    <row r="17" spans="1:6" ht="15.75">
      <c r="A17" s="1396"/>
      <c r="B17" s="1392"/>
      <c r="C17" s="761"/>
      <c r="D17" s="1023" t="s">
        <v>3028</v>
      </c>
      <c r="E17" s="1211" t="s">
        <v>3424</v>
      </c>
      <c r="F17" s="1202">
        <v>400</v>
      </c>
    </row>
    <row r="18" spans="1:6" ht="15.75">
      <c r="A18" s="1399"/>
      <c r="B18" s="1420"/>
      <c r="C18" s="851"/>
      <c r="D18" s="1084" t="s">
        <v>2006</v>
      </c>
      <c r="E18" s="1085" t="s">
        <v>3018</v>
      </c>
      <c r="F18" s="1085">
        <v>160</v>
      </c>
    </row>
    <row r="19" spans="1:6" ht="15.75" hidden="1" customHeight="1">
      <c r="A19" s="1445">
        <v>3</v>
      </c>
      <c r="B19" s="1408" t="s">
        <v>3032</v>
      </c>
      <c r="C19" s="1091">
        <v>982</v>
      </c>
      <c r="D19" s="934" t="s">
        <v>1816</v>
      </c>
      <c r="E19" s="1092"/>
      <c r="F19" s="1092"/>
    </row>
    <row r="20" spans="1:6" ht="31.5" hidden="1">
      <c r="A20" s="1446"/>
      <c r="B20" s="1392"/>
      <c r="C20" s="1090"/>
      <c r="D20" s="1087" t="s">
        <v>1792</v>
      </c>
      <c r="E20" s="898"/>
      <c r="F20" s="898"/>
    </row>
    <row r="21" spans="1:6" ht="15.75" hidden="1">
      <c r="A21" s="1446"/>
      <c r="B21" s="1392"/>
      <c r="C21" s="821"/>
      <c r="D21" s="1087" t="s">
        <v>2403</v>
      </c>
      <c r="E21" s="899">
        <v>140</v>
      </c>
      <c r="F21" s="899" t="s">
        <v>3259</v>
      </c>
    </row>
    <row r="22" spans="1:6" ht="15.75" hidden="1">
      <c r="A22" s="1446"/>
      <c r="B22" s="1392"/>
      <c r="C22" s="821"/>
      <c r="D22" s="1087" t="s">
        <v>1793</v>
      </c>
      <c r="E22" s="899">
        <v>0</v>
      </c>
      <c r="F22" s="899">
        <v>0</v>
      </c>
    </row>
    <row r="23" spans="1:6" ht="47.25" hidden="1">
      <c r="A23" s="1446"/>
      <c r="B23" s="1392"/>
      <c r="C23" s="821"/>
      <c r="D23" s="1087" t="s">
        <v>3033</v>
      </c>
      <c r="E23" s="908">
        <v>200</v>
      </c>
      <c r="F23" s="908" t="s">
        <v>2657</v>
      </c>
    </row>
    <row r="24" spans="1:6" ht="15.75" hidden="1">
      <c r="A24" s="1446"/>
      <c r="B24" s="1392"/>
      <c r="C24" s="821"/>
      <c r="D24" s="1087" t="s">
        <v>1795</v>
      </c>
      <c r="E24" s="899">
        <v>0</v>
      </c>
      <c r="F24" s="899">
        <v>0</v>
      </c>
    </row>
    <row r="25" spans="1:6" ht="31.5" hidden="1">
      <c r="A25" s="1446"/>
      <c r="B25" s="1392"/>
      <c r="C25" s="821"/>
      <c r="D25" s="1087" t="s">
        <v>3034</v>
      </c>
      <c r="E25" s="899">
        <v>20</v>
      </c>
      <c r="F25" s="899" t="s">
        <v>2655</v>
      </c>
    </row>
    <row r="26" spans="1:6" ht="31.5" hidden="1">
      <c r="A26" s="1446"/>
      <c r="B26" s="1392"/>
      <c r="C26" s="1090"/>
      <c r="D26" s="1087" t="s">
        <v>1797</v>
      </c>
      <c r="E26" s="908">
        <v>200</v>
      </c>
      <c r="F26" s="908" t="s">
        <v>2657</v>
      </c>
    </row>
    <row r="27" spans="1:6" ht="31.5" hidden="1">
      <c r="A27" s="1446"/>
      <c r="B27" s="1392"/>
      <c r="C27" s="1090"/>
      <c r="D27" s="1087" t="s">
        <v>3035</v>
      </c>
      <c r="E27" s="908">
        <v>20</v>
      </c>
      <c r="F27" s="899" t="s">
        <v>2655</v>
      </c>
    </row>
    <row r="28" spans="1:6" ht="31.5" hidden="1">
      <c r="A28" s="1446"/>
      <c r="B28" s="1392"/>
      <c r="C28" s="1090"/>
      <c r="D28" s="1095" t="s">
        <v>3036</v>
      </c>
      <c r="E28" s="1096">
        <v>0</v>
      </c>
      <c r="F28" s="899" t="s">
        <v>3260</v>
      </c>
    </row>
    <row r="29" spans="1:6" ht="33.75" hidden="1">
      <c r="A29" s="1446"/>
      <c r="B29" s="1392"/>
      <c r="C29" s="1090"/>
      <c r="D29" s="1087" t="s">
        <v>3037</v>
      </c>
      <c r="E29" s="899">
        <v>0</v>
      </c>
      <c r="F29" s="899">
        <v>0</v>
      </c>
    </row>
    <row r="30" spans="1:6" ht="15.75" hidden="1">
      <c r="A30" s="1446"/>
      <c r="B30" s="1392"/>
      <c r="C30" s="1090"/>
      <c r="D30" s="1087" t="s">
        <v>3038</v>
      </c>
      <c r="E30" s="899">
        <v>0</v>
      </c>
      <c r="F30" s="899">
        <v>0</v>
      </c>
    </row>
    <row r="31" spans="1:6" ht="15.75" hidden="1" customHeight="1">
      <c r="A31" s="1447"/>
      <c r="B31" s="1420"/>
      <c r="C31" s="1093"/>
      <c r="D31" s="1088" t="s">
        <v>459</v>
      </c>
      <c r="E31" s="1094"/>
      <c r="F31" s="1094"/>
    </row>
    <row r="32" spans="1:6" ht="15.75" hidden="1" customHeight="1">
      <c r="A32" s="1444">
        <v>4</v>
      </c>
      <c r="B32" s="1408" t="s">
        <v>3039</v>
      </c>
      <c r="C32" s="776" t="s">
        <v>2064</v>
      </c>
      <c r="D32" s="811"/>
      <c r="E32" s="1154"/>
      <c r="F32" s="1154"/>
    </row>
    <row r="33" spans="1:6" ht="15.75" hidden="1">
      <c r="A33" s="1396"/>
      <c r="B33" s="1392"/>
      <c r="C33" s="1089">
        <v>300</v>
      </c>
      <c r="D33" s="805" t="s">
        <v>2066</v>
      </c>
      <c r="E33" s="819"/>
      <c r="F33" s="819"/>
    </row>
    <row r="34" spans="1:6" ht="15.75" hidden="1">
      <c r="A34" s="1396"/>
      <c r="B34" s="1392"/>
      <c r="C34" s="1089"/>
      <c r="D34" s="793" t="s">
        <v>2914</v>
      </c>
      <c r="E34" s="1053">
        <v>0</v>
      </c>
      <c r="F34" s="1053">
        <v>0</v>
      </c>
    </row>
    <row r="35" spans="1:6" ht="63" hidden="1">
      <c r="A35" s="1396"/>
      <c r="B35" s="1392"/>
      <c r="C35" s="1089"/>
      <c r="D35" s="793" t="s">
        <v>2961</v>
      </c>
      <c r="E35" s="1053">
        <v>2</v>
      </c>
      <c r="F35" s="1053">
        <v>2</v>
      </c>
    </row>
    <row r="36" spans="1:6" ht="18" hidden="1">
      <c r="A36" s="1396"/>
      <c r="B36" s="1392"/>
      <c r="C36" s="1097"/>
      <c r="D36" s="807" t="s">
        <v>3040</v>
      </c>
      <c r="E36" s="1056">
        <v>0</v>
      </c>
      <c r="F36" s="1056">
        <v>20</v>
      </c>
    </row>
    <row r="37" spans="1:6" ht="15.75" hidden="1">
      <c r="A37" s="1396"/>
      <c r="B37" s="1392"/>
      <c r="C37" s="1158">
        <v>590</v>
      </c>
      <c r="D37" s="805" t="s">
        <v>3024</v>
      </c>
      <c r="E37" s="756"/>
      <c r="F37" s="743"/>
    </row>
    <row r="38" spans="1:6" ht="15.75" hidden="1">
      <c r="A38" s="1396"/>
      <c r="B38" s="1392"/>
      <c r="C38" s="744"/>
      <c r="D38" s="809" t="s">
        <v>2076</v>
      </c>
      <c r="E38" s="778"/>
      <c r="F38" s="778"/>
    </row>
    <row r="39" spans="1:6" ht="15.75" hidden="1">
      <c r="A39" s="1396"/>
      <c r="B39" s="1392"/>
      <c r="C39" s="744"/>
      <c r="D39" s="809" t="s">
        <v>2408</v>
      </c>
      <c r="E39" s="778" t="s">
        <v>1776</v>
      </c>
      <c r="F39" s="778" t="s">
        <v>2131</v>
      </c>
    </row>
    <row r="40" spans="1:6" ht="15.75" hidden="1">
      <c r="A40" s="1396"/>
      <c r="B40" s="1392"/>
      <c r="C40" s="744"/>
      <c r="D40" s="809" t="s">
        <v>2409</v>
      </c>
      <c r="E40" s="778" t="s">
        <v>1776</v>
      </c>
      <c r="F40" s="778" t="s">
        <v>2131</v>
      </c>
    </row>
    <row r="41" spans="1:6">
      <c r="A41" s="1396"/>
      <c r="B41" s="1392"/>
      <c r="C41" s="870"/>
      <c r="D41" s="1093"/>
      <c r="E41" s="1207"/>
      <c r="F41" s="1205"/>
    </row>
    <row r="42" spans="1:6" ht="15.75" hidden="1">
      <c r="A42" s="1396"/>
      <c r="B42" s="1392"/>
      <c r="C42" s="776" t="s">
        <v>1811</v>
      </c>
      <c r="D42" s="811"/>
      <c r="E42" s="870"/>
      <c r="F42" s="1154"/>
    </row>
    <row r="43" spans="1:6" ht="15.75" hidden="1">
      <c r="A43" s="1396"/>
      <c r="B43" s="1392"/>
      <c r="C43" s="1089">
        <v>600</v>
      </c>
      <c r="D43" s="805" t="s">
        <v>1812</v>
      </c>
      <c r="E43" s="743"/>
      <c r="F43" s="743"/>
    </row>
    <row r="44" spans="1:6" ht="15.75" hidden="1">
      <c r="A44" s="1396"/>
      <c r="B44" s="1392"/>
      <c r="C44" s="1098"/>
      <c r="D44" s="1103" t="s">
        <v>2190</v>
      </c>
      <c r="E44" s="1385" t="s">
        <v>2330</v>
      </c>
      <c r="F44" s="1385" t="s">
        <v>3041</v>
      </c>
    </row>
    <row r="45" spans="1:6" ht="15.75" hidden="1">
      <c r="A45" s="1396"/>
      <c r="B45" s="1392"/>
      <c r="C45" s="1098"/>
      <c r="D45" s="1103" t="s">
        <v>1813</v>
      </c>
      <c r="E45" s="1386"/>
      <c r="F45" s="1386"/>
    </row>
    <row r="46" spans="1:6" ht="30" hidden="1" customHeight="1">
      <c r="A46" s="1396"/>
      <c r="B46" s="1392"/>
      <c r="C46" s="1099"/>
      <c r="D46" s="806" t="s">
        <v>2191</v>
      </c>
      <c r="E46" s="1387"/>
      <c r="F46" s="1387"/>
    </row>
    <row r="47" spans="1:6" ht="15.75" hidden="1">
      <c r="A47" s="1396"/>
      <c r="B47" s="1392"/>
      <c r="C47" s="1089">
        <v>610</v>
      </c>
      <c r="D47" s="805" t="s">
        <v>2204</v>
      </c>
      <c r="E47" s="743"/>
      <c r="F47" s="743"/>
    </row>
    <row r="48" spans="1:6" ht="15.75" hidden="1" customHeight="1">
      <c r="A48" s="1396"/>
      <c r="B48" s="1392"/>
      <c r="C48" s="1098"/>
      <c r="D48" s="1157" t="s">
        <v>2190</v>
      </c>
      <c r="E48" s="1385" t="s">
        <v>2330</v>
      </c>
      <c r="F48" s="1385" t="s">
        <v>3041</v>
      </c>
    </row>
    <row r="49" spans="1:6" ht="15.75" hidden="1">
      <c r="A49" s="1396"/>
      <c r="B49" s="1392"/>
      <c r="C49" s="1098"/>
      <c r="D49" s="1157" t="s">
        <v>2205</v>
      </c>
      <c r="E49" s="1386"/>
      <c r="F49" s="1386"/>
    </row>
    <row r="50" spans="1:6" ht="31.5" hidden="1" customHeight="1">
      <c r="A50" s="1396"/>
      <c r="B50" s="1392"/>
      <c r="C50" s="1099"/>
      <c r="D50" s="1184" t="s">
        <v>2191</v>
      </c>
      <c r="E50" s="1442"/>
      <c r="F50" s="1442"/>
    </row>
    <row r="51" spans="1:6" ht="15.75">
      <c r="A51" s="1444">
        <v>5</v>
      </c>
      <c r="B51" s="1443" t="s">
        <v>3258</v>
      </c>
      <c r="C51" s="1149"/>
      <c r="D51" s="805" t="s">
        <v>3046</v>
      </c>
      <c r="E51" s="870"/>
      <c r="F51" s="1206"/>
    </row>
    <row r="52" spans="1:6" ht="15.75">
      <c r="A52" s="1396"/>
      <c r="B52" s="1336"/>
      <c r="C52" s="1106"/>
      <c r="D52" s="805" t="s">
        <v>3047</v>
      </c>
      <c r="E52" s="870"/>
      <c r="F52" s="1151"/>
    </row>
    <row r="53" spans="1:6" ht="15.75" hidden="1">
      <c r="A53" s="1396"/>
      <c r="B53" s="1336"/>
      <c r="C53" s="1107"/>
      <c r="D53" s="809" t="s">
        <v>3048</v>
      </c>
      <c r="E53" s="954">
        <v>0</v>
      </c>
      <c r="F53" s="954">
        <v>0</v>
      </c>
    </row>
    <row r="54" spans="1:6" ht="15.75" hidden="1">
      <c r="A54" s="1396"/>
      <c r="B54" s="1336"/>
      <c r="C54" s="1108"/>
      <c r="D54" s="809" t="s">
        <v>3049</v>
      </c>
      <c r="E54" s="759"/>
      <c r="F54" s="759"/>
    </row>
    <row r="55" spans="1:6" ht="15.75" hidden="1" customHeight="1">
      <c r="A55" s="1396"/>
      <c r="B55" s="1336"/>
      <c r="C55" s="1108"/>
      <c r="D55" s="793" t="s">
        <v>3050</v>
      </c>
      <c r="E55" s="759"/>
      <c r="F55" s="759"/>
    </row>
    <row r="56" spans="1:6" ht="15.75" hidden="1" customHeight="1">
      <c r="A56" s="1396"/>
      <c r="B56" s="1336"/>
      <c r="C56" s="1105">
        <v>413</v>
      </c>
      <c r="D56" s="793" t="s">
        <v>1913</v>
      </c>
      <c r="E56" s="904" t="s">
        <v>2345</v>
      </c>
      <c r="F56" s="904" t="s">
        <v>2345</v>
      </c>
    </row>
    <row r="57" spans="1:6" ht="15.75" hidden="1" customHeight="1">
      <c r="A57" s="1396"/>
      <c r="B57" s="1336"/>
      <c r="C57" s="1108"/>
      <c r="D57" s="793" t="s">
        <v>2357</v>
      </c>
      <c r="E57" s="904" t="s">
        <v>2346</v>
      </c>
      <c r="F57" s="904" t="s">
        <v>2346</v>
      </c>
    </row>
    <row r="58" spans="1:6" ht="15.75" hidden="1" customHeight="1">
      <c r="A58" s="1396"/>
      <c r="B58" s="1336"/>
      <c r="C58" s="1108"/>
      <c r="D58" s="784" t="s">
        <v>1768</v>
      </c>
      <c r="E58" s="904" t="s">
        <v>2347</v>
      </c>
      <c r="F58" s="904" t="s">
        <v>2347</v>
      </c>
    </row>
    <row r="59" spans="1:6" ht="15.75" hidden="1" customHeight="1">
      <c r="A59" s="1396"/>
      <c r="B59" s="1336"/>
      <c r="C59" s="1108"/>
      <c r="D59" s="784" t="s">
        <v>1769</v>
      </c>
      <c r="E59" s="904" t="s">
        <v>2348</v>
      </c>
      <c r="F59" s="904" t="s">
        <v>2348</v>
      </c>
    </row>
    <row r="60" spans="1:6" ht="15.75" hidden="1" customHeight="1">
      <c r="A60" s="1396"/>
      <c r="B60" s="1336"/>
      <c r="C60" s="1108"/>
      <c r="D60" s="784" t="s">
        <v>1770</v>
      </c>
      <c r="E60" s="904" t="s">
        <v>2349</v>
      </c>
      <c r="F60" s="904" t="s">
        <v>2349</v>
      </c>
    </row>
    <row r="61" spans="1:6" ht="15.75" hidden="1" customHeight="1">
      <c r="A61" s="1396"/>
      <c r="B61" s="1336"/>
      <c r="C61" s="823"/>
      <c r="D61" s="784" t="s">
        <v>1771</v>
      </c>
      <c r="E61" s="904" t="s">
        <v>2350</v>
      </c>
      <c r="F61" s="904" t="s">
        <v>2350</v>
      </c>
    </row>
    <row r="62" spans="1:6" ht="15.75" hidden="1">
      <c r="A62" s="1396"/>
      <c r="B62" s="1336"/>
      <c r="C62" s="1108"/>
      <c r="D62" s="784" t="s">
        <v>3051</v>
      </c>
      <c r="E62" s="905"/>
      <c r="F62" s="905"/>
    </row>
    <row r="63" spans="1:6" ht="15.75" hidden="1" customHeight="1">
      <c r="A63" s="1396"/>
      <c r="B63" s="1336"/>
      <c r="C63" s="1108"/>
      <c r="D63" s="793" t="s">
        <v>1913</v>
      </c>
      <c r="E63" s="904" t="s">
        <v>2352</v>
      </c>
      <c r="F63" s="904" t="s">
        <v>2352</v>
      </c>
    </row>
    <row r="64" spans="1:6" ht="15.75" hidden="1" customHeight="1">
      <c r="A64" s="1396"/>
      <c r="B64" s="1336"/>
      <c r="C64" s="823"/>
      <c r="D64" s="784" t="s">
        <v>1768</v>
      </c>
      <c r="E64" s="872" t="s">
        <v>2413</v>
      </c>
      <c r="F64" s="872" t="s">
        <v>2413</v>
      </c>
    </row>
    <row r="65" spans="1:6" ht="15.75" hidden="1">
      <c r="A65" s="1396"/>
      <c r="B65" s="1336"/>
      <c r="C65" s="1107"/>
      <c r="D65" s="784" t="s">
        <v>1769</v>
      </c>
      <c r="E65" s="872" t="s">
        <v>2414</v>
      </c>
      <c r="F65" s="872" t="s">
        <v>3045</v>
      </c>
    </row>
    <row r="66" spans="1:6" ht="15.75" hidden="1" customHeight="1">
      <c r="A66" s="1396"/>
      <c r="B66" s="1336"/>
      <c r="C66" s="1108"/>
      <c r="D66" s="784" t="s">
        <v>1770</v>
      </c>
      <c r="E66" s="872" t="s">
        <v>2415</v>
      </c>
      <c r="F66" s="872" t="s">
        <v>2415</v>
      </c>
    </row>
    <row r="67" spans="1:6" ht="15.75" hidden="1" customHeight="1">
      <c r="A67" s="1396"/>
      <c r="B67" s="1336"/>
      <c r="C67" s="1108"/>
      <c r="D67" s="784" t="s">
        <v>1771</v>
      </c>
      <c r="E67" s="872" t="s">
        <v>2416</v>
      </c>
      <c r="F67" s="872" t="s">
        <v>2416</v>
      </c>
    </row>
    <row r="68" spans="1:6" ht="47.25" hidden="1">
      <c r="A68" s="1396"/>
      <c r="B68" s="1336"/>
      <c r="C68" s="1108"/>
      <c r="D68" s="793" t="s">
        <v>3052</v>
      </c>
      <c r="E68" s="905"/>
      <c r="F68" s="1025" t="s">
        <v>3217</v>
      </c>
    </row>
    <row r="69" spans="1:6" ht="47.25" hidden="1" customHeight="1">
      <c r="A69" s="1396"/>
      <c r="B69" s="1336"/>
      <c r="C69" s="823"/>
      <c r="D69" s="793" t="s">
        <v>3053</v>
      </c>
      <c r="E69" s="906" t="s">
        <v>2361</v>
      </c>
      <c r="F69" s="906" t="s">
        <v>2361</v>
      </c>
    </row>
    <row r="70" spans="1:6" ht="15.75">
      <c r="A70" s="1396"/>
      <c r="B70" s="1336"/>
      <c r="C70" s="1107"/>
      <c r="D70" s="793" t="s">
        <v>3418</v>
      </c>
      <c r="E70" s="904"/>
      <c r="F70" s="1152"/>
    </row>
    <row r="71" spans="1:6" ht="15.75">
      <c r="A71" s="1396"/>
      <c r="B71" s="1336"/>
      <c r="C71" s="1107"/>
      <c r="D71" s="784" t="s">
        <v>3419</v>
      </c>
      <c r="E71" s="904">
        <v>0</v>
      </c>
      <c r="F71" s="954">
        <v>5</v>
      </c>
    </row>
    <row r="72" spans="1:6" ht="15.75">
      <c r="A72" s="1396"/>
      <c r="B72" s="1336"/>
      <c r="C72" s="1107"/>
      <c r="D72" s="784" t="s">
        <v>3420</v>
      </c>
      <c r="E72" s="904">
        <v>0</v>
      </c>
      <c r="F72" s="954">
        <v>5</v>
      </c>
    </row>
    <row r="73" spans="1:6" ht="15.75">
      <c r="A73" s="1396"/>
      <c r="B73" s="1336"/>
      <c r="C73" s="1107"/>
      <c r="D73" s="784" t="s">
        <v>3421</v>
      </c>
      <c r="E73" s="904">
        <v>0</v>
      </c>
      <c r="F73" s="954">
        <v>6</v>
      </c>
    </row>
    <row r="74" spans="1:6" ht="15.75">
      <c r="A74" s="1396"/>
      <c r="B74" s="1336"/>
      <c r="C74" s="1108"/>
      <c r="D74" s="784" t="s">
        <v>3422</v>
      </c>
      <c r="E74" s="1025">
        <v>0</v>
      </c>
      <c r="F74" s="954">
        <v>8</v>
      </c>
    </row>
    <row r="75" spans="1:6" ht="15.75">
      <c r="A75" s="1396"/>
      <c r="B75" s="1336"/>
      <c r="C75" s="1108"/>
      <c r="D75" s="784" t="s">
        <v>3423</v>
      </c>
      <c r="E75" s="904">
        <v>0</v>
      </c>
      <c r="F75" s="954">
        <v>10</v>
      </c>
    </row>
    <row r="76" spans="1:6" ht="31.5" customHeight="1">
      <c r="A76" s="1396"/>
      <c r="B76" s="1336"/>
      <c r="C76" s="1108"/>
      <c r="D76" s="793" t="s">
        <v>3055</v>
      </c>
      <c r="E76" s="904"/>
      <c r="F76" s="907"/>
    </row>
    <row r="77" spans="1:6" ht="15.75" customHeight="1">
      <c r="A77" s="1396"/>
      <c r="B77" s="1336"/>
      <c r="C77" s="1108"/>
      <c r="D77" s="793" t="s">
        <v>2270</v>
      </c>
      <c r="E77" s="904"/>
      <c r="F77" s="759"/>
    </row>
    <row r="78" spans="1:6" ht="15.75" customHeight="1">
      <c r="A78" s="1396"/>
      <c r="B78" s="1336"/>
      <c r="C78" s="1108"/>
      <c r="D78" s="793" t="s">
        <v>3056</v>
      </c>
      <c r="E78" s="954">
        <v>0</v>
      </c>
      <c r="F78" s="954">
        <v>0</v>
      </c>
    </row>
    <row r="79" spans="1:6" ht="15.75" customHeight="1">
      <c r="A79" s="1396"/>
      <c r="B79" s="1336"/>
      <c r="C79" s="823"/>
      <c r="D79" s="793" t="s">
        <v>3057</v>
      </c>
      <c r="E79" s="954" t="s">
        <v>1776</v>
      </c>
      <c r="F79" s="954" t="s">
        <v>3425</v>
      </c>
    </row>
    <row r="80" spans="1:6" ht="15.75" customHeight="1">
      <c r="A80" s="1396"/>
      <c r="B80" s="1336"/>
      <c r="C80" s="823"/>
      <c r="D80" s="793" t="s">
        <v>3058</v>
      </c>
      <c r="E80" s="954" t="s">
        <v>1776</v>
      </c>
      <c r="F80" s="954" t="s">
        <v>3425</v>
      </c>
    </row>
    <row r="81" spans="1:6" ht="15.75" customHeight="1">
      <c r="A81" s="1396"/>
      <c r="B81" s="1336"/>
      <c r="C81" s="1108"/>
      <c r="D81" s="784" t="s">
        <v>2610</v>
      </c>
      <c r="E81" s="954" t="s">
        <v>2131</v>
      </c>
      <c r="F81" s="954" t="s">
        <v>3425</v>
      </c>
    </row>
    <row r="82" spans="1:6" ht="15.75" customHeight="1">
      <c r="A82" s="1396"/>
      <c r="B82" s="1336"/>
      <c r="C82" s="1108"/>
      <c r="D82" s="784" t="s">
        <v>1784</v>
      </c>
      <c r="E82" s="954" t="s">
        <v>2132</v>
      </c>
      <c r="F82" s="954" t="s">
        <v>3425</v>
      </c>
    </row>
    <row r="83" spans="1:6" ht="15.75" customHeight="1">
      <c r="A83" s="1396"/>
      <c r="B83" s="1336"/>
      <c r="C83" s="1108"/>
      <c r="D83" s="784" t="s">
        <v>1785</v>
      </c>
      <c r="E83" s="954" t="s">
        <v>2132</v>
      </c>
      <c r="F83" s="954" t="s">
        <v>3425</v>
      </c>
    </row>
    <row r="84" spans="1:6" ht="15.75" hidden="1" customHeight="1">
      <c r="A84" s="1396"/>
      <c r="B84" s="1336"/>
      <c r="C84" s="823"/>
      <c r="D84" s="793" t="s">
        <v>2271</v>
      </c>
      <c r="E84" s="909"/>
      <c r="F84" s="1153"/>
    </row>
    <row r="85" spans="1:6" ht="15.75" hidden="1" customHeight="1">
      <c r="A85" s="1396"/>
      <c r="B85" s="1336"/>
      <c r="C85" s="823"/>
      <c r="D85" s="793" t="s">
        <v>2612</v>
      </c>
      <c r="E85" s="954">
        <v>0</v>
      </c>
      <c r="F85" s="954">
        <v>0</v>
      </c>
    </row>
    <row r="86" spans="1:6" ht="15.75" hidden="1" customHeight="1">
      <c r="A86" s="1396"/>
      <c r="B86" s="1336"/>
      <c r="C86" s="823"/>
      <c r="D86" s="793" t="s">
        <v>2272</v>
      </c>
      <c r="E86" s="941" t="s">
        <v>2133</v>
      </c>
      <c r="F86" s="954" t="s">
        <v>2133</v>
      </c>
    </row>
    <row r="87" spans="1:6" ht="15.75" hidden="1" customHeight="1">
      <c r="A87" s="1396"/>
      <c r="B87" s="1336"/>
      <c r="C87" s="1107"/>
      <c r="D87" s="793" t="s">
        <v>2134</v>
      </c>
      <c r="E87" s="954">
        <v>0</v>
      </c>
      <c r="F87" s="954">
        <v>0</v>
      </c>
    </row>
    <row r="88" spans="1:6" ht="31.5" hidden="1" customHeight="1">
      <c r="A88" s="1396"/>
      <c r="B88" s="1336"/>
      <c r="C88" s="823"/>
      <c r="D88" s="809" t="s">
        <v>3059</v>
      </c>
      <c r="E88" s="910" t="s">
        <v>2613</v>
      </c>
      <c r="F88" s="910" t="s">
        <v>3219</v>
      </c>
    </row>
    <row r="89" spans="1:6" ht="47.25" hidden="1" customHeight="1">
      <c r="A89" s="1396"/>
      <c r="B89" s="1336"/>
      <c r="C89" s="823"/>
      <c r="D89" s="809" t="s">
        <v>3060</v>
      </c>
      <c r="E89" s="1102" t="s">
        <v>2614</v>
      </c>
      <c r="F89" s="910" t="s">
        <v>3220</v>
      </c>
    </row>
    <row r="90" spans="1:6" ht="31.5" hidden="1" customHeight="1">
      <c r="A90" s="1396"/>
      <c r="B90" s="1336"/>
      <c r="C90" s="1107"/>
      <c r="D90" s="793" t="s">
        <v>3061</v>
      </c>
      <c r="E90" s="954">
        <v>0</v>
      </c>
      <c r="F90" s="954">
        <v>0</v>
      </c>
    </row>
    <row r="91" spans="1:6" ht="15.75" hidden="1" customHeight="1">
      <c r="A91" s="1396"/>
      <c r="B91" s="1336"/>
      <c r="C91" s="1107"/>
      <c r="D91" s="1109" t="s">
        <v>3062</v>
      </c>
      <c r="E91" s="954" t="s">
        <v>2078</v>
      </c>
      <c r="F91" s="954" t="s">
        <v>2078</v>
      </c>
    </row>
    <row r="92" spans="1:6" ht="15.75" hidden="1" customHeight="1">
      <c r="A92" s="1396"/>
      <c r="B92" s="1336"/>
      <c r="C92" s="1107"/>
      <c r="D92" s="793" t="s">
        <v>2253</v>
      </c>
      <c r="E92" s="954" t="s">
        <v>2079</v>
      </c>
      <c r="F92" s="954" t="s">
        <v>2079</v>
      </c>
    </row>
    <row r="93" spans="1:6" ht="47.25" hidden="1" customHeight="1">
      <c r="A93" s="1396"/>
      <c r="B93" s="1336"/>
      <c r="C93" s="823"/>
      <c r="D93" s="793" t="s">
        <v>3063</v>
      </c>
      <c r="E93" s="782"/>
      <c r="F93" s="782"/>
    </row>
    <row r="94" spans="1:6" ht="15.75" hidden="1" customHeight="1">
      <c r="A94" s="1396"/>
      <c r="B94" s="1336"/>
      <c r="C94" s="1107"/>
      <c r="D94" s="793" t="s">
        <v>2419</v>
      </c>
      <c r="E94" s="782"/>
      <c r="F94" s="782"/>
    </row>
    <row r="95" spans="1:6" ht="15.75" hidden="1" customHeight="1">
      <c r="A95" s="1396"/>
      <c r="B95" s="1336"/>
      <c r="C95" s="823"/>
      <c r="D95" s="793" t="s">
        <v>3064</v>
      </c>
      <c r="E95" s="954" t="s">
        <v>2425</v>
      </c>
      <c r="F95" s="954" t="s">
        <v>2425</v>
      </c>
    </row>
    <row r="96" spans="1:6" ht="15.75" hidden="1" customHeight="1">
      <c r="A96" s="1396"/>
      <c r="B96" s="1336"/>
      <c r="C96" s="823"/>
      <c r="D96" s="793" t="s">
        <v>3065</v>
      </c>
      <c r="E96" s="954" t="s">
        <v>2425</v>
      </c>
      <c r="F96" s="954" t="s">
        <v>2425</v>
      </c>
    </row>
    <row r="97" spans="1:6" ht="15.75" hidden="1" customHeight="1">
      <c r="A97" s="1396"/>
      <c r="B97" s="1336"/>
      <c r="C97" s="1107"/>
      <c r="D97" s="784" t="s">
        <v>1768</v>
      </c>
      <c r="E97" s="954" t="s">
        <v>2426</v>
      </c>
      <c r="F97" s="954" t="s">
        <v>2426</v>
      </c>
    </row>
    <row r="98" spans="1:6" ht="15.75" hidden="1" customHeight="1">
      <c r="A98" s="1396"/>
      <c r="B98" s="1336"/>
      <c r="C98" s="1107"/>
      <c r="D98" s="784" t="s">
        <v>1772</v>
      </c>
      <c r="E98" s="954" t="s">
        <v>2427</v>
      </c>
      <c r="F98" s="954" t="s">
        <v>2427</v>
      </c>
    </row>
    <row r="99" spans="1:6" ht="15.75" hidden="1" customHeight="1">
      <c r="A99" s="1396"/>
      <c r="B99" s="1336"/>
      <c r="C99" s="1107"/>
      <c r="D99" s="784" t="s">
        <v>1773</v>
      </c>
      <c r="E99" s="954" t="s">
        <v>2427</v>
      </c>
      <c r="F99" s="954" t="s">
        <v>2427</v>
      </c>
    </row>
    <row r="100" spans="1:6" ht="15.75" hidden="1" customHeight="1">
      <c r="A100" s="1396"/>
      <c r="B100" s="1336"/>
      <c r="C100" s="1107"/>
      <c r="D100" s="793" t="s">
        <v>2153</v>
      </c>
      <c r="E100" s="954">
        <v>0</v>
      </c>
      <c r="F100" s="954">
        <v>0</v>
      </c>
    </row>
    <row r="101" spans="1:6" ht="15.75" hidden="1" customHeight="1">
      <c r="A101" s="1396"/>
      <c r="B101" s="1336"/>
      <c r="C101" s="1108"/>
      <c r="D101" s="793" t="s">
        <v>2423</v>
      </c>
      <c r="E101" s="954" t="s">
        <v>2424</v>
      </c>
      <c r="F101" s="954" t="s">
        <v>2424</v>
      </c>
    </row>
    <row r="102" spans="1:6" ht="31.5" hidden="1" customHeight="1">
      <c r="A102" s="1396"/>
      <c r="B102" s="1336"/>
      <c r="C102" s="1107"/>
      <c r="D102" s="793" t="s">
        <v>3066</v>
      </c>
      <c r="E102" s="759"/>
      <c r="F102" s="759"/>
    </row>
    <row r="103" spans="1:6" ht="15.75" hidden="1" customHeight="1">
      <c r="A103" s="1396"/>
      <c r="B103" s="1336"/>
      <c r="C103" s="1108"/>
      <c r="D103" s="793" t="s">
        <v>3067</v>
      </c>
      <c r="E103" s="759"/>
      <c r="F103" s="759"/>
    </row>
    <row r="104" spans="1:6" ht="15.75" hidden="1" customHeight="1">
      <c r="A104" s="1396"/>
      <c r="B104" s="1336"/>
      <c r="C104" s="1108"/>
      <c r="D104" s="793" t="s">
        <v>2357</v>
      </c>
      <c r="E104" s="954" t="s">
        <v>2136</v>
      </c>
      <c r="F104" s="954" t="s">
        <v>2136</v>
      </c>
    </row>
    <row r="105" spans="1:6" ht="15.75" hidden="1" customHeight="1">
      <c r="A105" s="1396"/>
      <c r="B105" s="1336"/>
      <c r="C105" s="1105">
        <v>413</v>
      </c>
      <c r="D105" s="784" t="s">
        <v>1768</v>
      </c>
      <c r="E105" s="899" t="s">
        <v>2137</v>
      </c>
      <c r="F105" s="899" t="s">
        <v>3221</v>
      </c>
    </row>
    <row r="106" spans="1:6" ht="15.75" hidden="1" customHeight="1">
      <c r="A106" s="1396"/>
      <c r="B106" s="1336"/>
      <c r="C106" s="1107"/>
      <c r="D106" s="784" t="s">
        <v>1772</v>
      </c>
      <c r="E106" s="899" t="s">
        <v>2138</v>
      </c>
      <c r="F106" s="899" t="s">
        <v>3222</v>
      </c>
    </row>
    <row r="107" spans="1:6" ht="15.75" hidden="1" customHeight="1">
      <c r="A107" s="1396"/>
      <c r="B107" s="1336"/>
      <c r="C107" s="1108"/>
      <c r="D107" s="784" t="s">
        <v>1773</v>
      </c>
      <c r="E107" s="899" t="s">
        <v>2138</v>
      </c>
      <c r="F107" s="899" t="s">
        <v>3222</v>
      </c>
    </row>
    <row r="108" spans="1:6" ht="15.75" hidden="1" customHeight="1">
      <c r="A108" s="1396"/>
      <c r="B108" s="1336"/>
      <c r="C108" s="823"/>
      <c r="D108" s="793" t="s">
        <v>2153</v>
      </c>
      <c r="E108" s="954">
        <v>0</v>
      </c>
      <c r="F108" s="954">
        <v>0</v>
      </c>
    </row>
    <row r="109" spans="1:6" ht="21" hidden="1" customHeight="1">
      <c r="A109" s="1396"/>
      <c r="B109" s="1336"/>
      <c r="C109" s="823"/>
      <c r="D109" s="1109" t="s">
        <v>2423</v>
      </c>
      <c r="E109" s="954" t="s">
        <v>2139</v>
      </c>
      <c r="F109" s="954" t="s">
        <v>2139</v>
      </c>
    </row>
    <row r="110" spans="1:6" ht="34.5" hidden="1" customHeight="1">
      <c r="A110" s="1396"/>
      <c r="B110" s="1336"/>
      <c r="C110" s="1107"/>
      <c r="D110" s="793" t="s">
        <v>3068</v>
      </c>
      <c r="E110" s="759"/>
      <c r="F110" s="759"/>
    </row>
    <row r="111" spans="1:6" ht="15.75" hidden="1">
      <c r="A111" s="1396"/>
      <c r="B111" s="1336"/>
      <c r="C111" s="1108"/>
      <c r="D111" s="793" t="s">
        <v>3069</v>
      </c>
      <c r="E111" s="941"/>
      <c r="F111" s="954" t="s">
        <v>3223</v>
      </c>
    </row>
    <row r="112" spans="1:6" ht="15.75" hidden="1">
      <c r="A112" s="1396"/>
      <c r="B112" s="1336"/>
      <c r="C112" s="1108"/>
      <c r="D112" s="784" t="s">
        <v>3070</v>
      </c>
      <c r="E112" s="908"/>
      <c r="F112" s="899" t="s">
        <v>3224</v>
      </c>
    </row>
    <row r="113" spans="1:6" ht="15.75" hidden="1">
      <c r="A113" s="1396"/>
      <c r="B113" s="1336"/>
      <c r="C113" s="823"/>
      <c r="D113" s="793" t="s">
        <v>3071</v>
      </c>
      <c r="E113" s="944" t="s">
        <v>3255</v>
      </c>
      <c r="F113" s="944" t="s">
        <v>3225</v>
      </c>
    </row>
    <row r="114" spans="1:6" ht="15.75" customHeight="1">
      <c r="A114" s="1396"/>
      <c r="B114" s="1336"/>
      <c r="C114" s="823"/>
      <c r="D114" s="793" t="s">
        <v>3072</v>
      </c>
      <c r="E114" s="944" t="s">
        <v>3226</v>
      </c>
      <c r="F114" s="954">
        <v>0</v>
      </c>
    </row>
    <row r="115" spans="1:6" ht="15.75" customHeight="1">
      <c r="A115" s="1396"/>
      <c r="B115" s="1336"/>
      <c r="C115" s="823"/>
      <c r="D115" s="784" t="s">
        <v>3073</v>
      </c>
      <c r="E115" s="906" t="s">
        <v>3227</v>
      </c>
      <c r="F115" s="954">
        <v>0</v>
      </c>
    </row>
    <row r="116" spans="1:6" ht="31.5" hidden="1" customHeight="1">
      <c r="A116" s="1396"/>
      <c r="B116" s="1336"/>
      <c r="C116" s="823"/>
      <c r="D116" s="784" t="s">
        <v>3074</v>
      </c>
      <c r="E116" s="906" t="s">
        <v>2145</v>
      </c>
      <c r="F116" s="906" t="s">
        <v>2145</v>
      </c>
    </row>
    <row r="117" spans="1:6" ht="15.75" hidden="1">
      <c r="A117" s="1396"/>
      <c r="B117" s="1336"/>
      <c r="C117" s="823"/>
      <c r="D117" s="793" t="s">
        <v>3075</v>
      </c>
      <c r="E117" s="944"/>
      <c r="F117" s="906" t="s">
        <v>2155</v>
      </c>
    </row>
    <row r="118" spans="1:6" ht="31.5" hidden="1" customHeight="1">
      <c r="A118" s="1396"/>
      <c r="B118" s="1336"/>
      <c r="C118" s="823"/>
      <c r="D118" s="784" t="s">
        <v>3076</v>
      </c>
      <c r="E118" s="944" t="s">
        <v>2155</v>
      </c>
      <c r="F118" s="906" t="s">
        <v>2155</v>
      </c>
    </row>
    <row r="119" spans="1:6" ht="31.5" hidden="1" customHeight="1">
      <c r="A119" s="1396"/>
      <c r="B119" s="1336"/>
      <c r="C119" s="823"/>
      <c r="D119" s="784" t="s">
        <v>3077</v>
      </c>
      <c r="E119" s="906" t="s">
        <v>2156</v>
      </c>
      <c r="F119" s="906" t="s">
        <v>2156</v>
      </c>
    </row>
    <row r="120" spans="1:6" ht="15.75" hidden="1" customHeight="1">
      <c r="A120" s="1396"/>
      <c r="B120" s="1336"/>
      <c r="C120" s="823"/>
      <c r="D120" s="784" t="s">
        <v>3078</v>
      </c>
      <c r="E120" s="906"/>
      <c r="F120" s="906" t="s">
        <v>2156</v>
      </c>
    </row>
    <row r="121" spans="1:6" ht="15.75" hidden="1" customHeight="1">
      <c r="A121" s="1396"/>
      <c r="B121" s="1336"/>
      <c r="C121" s="1108"/>
      <c r="D121" s="793" t="s">
        <v>3079</v>
      </c>
      <c r="E121" s="906" t="s">
        <v>2442</v>
      </c>
      <c r="F121" s="906" t="s">
        <v>2442</v>
      </c>
    </row>
    <row r="122" spans="1:6" ht="18" hidden="1" customHeight="1">
      <c r="A122" s="1396"/>
      <c r="B122" s="1336"/>
      <c r="C122" s="1107"/>
      <c r="D122" s="793" t="s">
        <v>3080</v>
      </c>
      <c r="E122" s="908" t="s">
        <v>2158</v>
      </c>
      <c r="F122" s="899" t="s">
        <v>2158</v>
      </c>
    </row>
    <row r="123" spans="1:6" ht="15.75" hidden="1" customHeight="1">
      <c r="A123" s="1396"/>
      <c r="B123" s="1336"/>
      <c r="C123" s="1108"/>
      <c r="D123" s="793" t="s">
        <v>3081</v>
      </c>
      <c r="E123" s="906" t="s">
        <v>2157</v>
      </c>
      <c r="F123" s="906" t="s">
        <v>2157</v>
      </c>
    </row>
    <row r="124" spans="1:6" ht="15.75" hidden="1" customHeight="1">
      <c r="A124" s="1396"/>
      <c r="B124" s="1336"/>
      <c r="C124" s="823"/>
      <c r="D124" s="793" t="s">
        <v>3082</v>
      </c>
      <c r="E124" s="906" t="s">
        <v>3227</v>
      </c>
      <c r="F124" s="906" t="s">
        <v>3227</v>
      </c>
    </row>
    <row r="125" spans="1:6" ht="15.75" hidden="1" customHeight="1">
      <c r="A125" s="1396"/>
      <c r="B125" s="1336"/>
      <c r="C125" s="1108"/>
      <c r="D125" s="793" t="s">
        <v>3083</v>
      </c>
      <c r="E125" s="899">
        <v>0</v>
      </c>
      <c r="F125" s="899">
        <v>0</v>
      </c>
    </row>
    <row r="126" spans="1:6" ht="15.75" hidden="1" customHeight="1">
      <c r="A126" s="1396"/>
      <c r="B126" s="1336"/>
      <c r="C126" s="1108"/>
      <c r="D126" s="793" t="s">
        <v>3084</v>
      </c>
      <c r="E126" s="899" t="s">
        <v>2159</v>
      </c>
      <c r="F126" s="899" t="s">
        <v>2159</v>
      </c>
    </row>
    <row r="127" spans="1:6" ht="31.5" hidden="1">
      <c r="A127" s="1396"/>
      <c r="B127" s="1336"/>
      <c r="C127" s="1108"/>
      <c r="D127" s="809" t="s">
        <v>3085</v>
      </c>
      <c r="E127" s="899"/>
      <c r="F127" s="1155" t="s">
        <v>3228</v>
      </c>
    </row>
    <row r="128" spans="1:6" ht="36.75" hidden="1" customHeight="1">
      <c r="A128" s="1396"/>
      <c r="B128" s="1336"/>
      <c r="C128" s="1108"/>
      <c r="D128" s="1148" t="s">
        <v>3102</v>
      </c>
      <c r="E128" s="1066" t="s">
        <v>3415</v>
      </c>
      <c r="F128" s="1203" t="s">
        <v>3413</v>
      </c>
    </row>
    <row r="129" spans="1:6" ht="15.75" hidden="1" customHeight="1">
      <c r="A129" s="1396"/>
      <c r="B129" s="1336"/>
      <c r="C129" s="1107"/>
      <c r="D129" s="798" t="s">
        <v>2082</v>
      </c>
      <c r="E129" s="899"/>
      <c r="F129" s="759"/>
    </row>
    <row r="130" spans="1:6" ht="31.5" hidden="1" customHeight="1">
      <c r="A130" s="1396"/>
      <c r="B130" s="1336"/>
      <c r="C130" s="1108"/>
      <c r="D130" s="928" t="s">
        <v>2617</v>
      </c>
      <c r="E130" s="945"/>
      <c r="F130" s="945"/>
    </row>
    <row r="131" spans="1:6" ht="15.75" hidden="1" customHeight="1">
      <c r="A131" s="1396"/>
      <c r="B131" s="1336"/>
      <c r="C131" s="823"/>
      <c r="D131" s="748" t="s">
        <v>2081</v>
      </c>
      <c r="E131" s="1185">
        <v>70</v>
      </c>
      <c r="F131" s="1185">
        <v>120</v>
      </c>
    </row>
    <row r="132" spans="1:6" ht="15.75" hidden="1" customHeight="1">
      <c r="A132" s="1396"/>
      <c r="B132" s="1336"/>
      <c r="C132" s="1108"/>
      <c r="D132" s="750" t="s">
        <v>2088</v>
      </c>
      <c r="E132" s="899"/>
      <c r="F132" s="899"/>
    </row>
    <row r="133" spans="1:6" ht="15.75" hidden="1" customHeight="1">
      <c r="A133" s="1396"/>
      <c r="B133" s="1336"/>
      <c r="C133" s="1108"/>
      <c r="D133" s="757" t="s">
        <v>2085</v>
      </c>
      <c r="E133" s="1185">
        <v>40</v>
      </c>
      <c r="F133" s="1185">
        <v>60</v>
      </c>
    </row>
    <row r="134" spans="1:6" ht="15.75" hidden="1" customHeight="1">
      <c r="A134" s="1396"/>
      <c r="B134" s="1336"/>
      <c r="C134" s="1108"/>
      <c r="D134" s="747" t="s">
        <v>2086</v>
      </c>
      <c r="E134" s="1185">
        <v>10</v>
      </c>
      <c r="F134" s="1185">
        <v>20</v>
      </c>
    </row>
    <row r="135" spans="1:6" ht="15.75" hidden="1" customHeight="1">
      <c r="A135" s="1396"/>
      <c r="B135" s="1336"/>
      <c r="C135" s="1108"/>
      <c r="D135" s="750" t="s">
        <v>2901</v>
      </c>
      <c r="E135" s="945"/>
      <c r="F135" s="945"/>
    </row>
    <row r="136" spans="1:6" ht="15.75" hidden="1" customHeight="1">
      <c r="A136" s="1396"/>
      <c r="B136" s="1336"/>
      <c r="C136" s="1108"/>
      <c r="D136" s="751" t="s">
        <v>2090</v>
      </c>
      <c r="E136" s="1187">
        <v>30</v>
      </c>
      <c r="F136" s="1185">
        <v>50</v>
      </c>
    </row>
    <row r="137" spans="1:6" ht="15.75" hidden="1" customHeight="1">
      <c r="A137" s="1396"/>
      <c r="B137" s="1336"/>
      <c r="C137" s="1108"/>
      <c r="D137" s="751" t="s">
        <v>2091</v>
      </c>
      <c r="E137" s="1187">
        <v>50</v>
      </c>
      <c r="F137" s="1185">
        <v>70</v>
      </c>
    </row>
    <row r="138" spans="1:6" ht="15.75" hidden="1" customHeight="1">
      <c r="A138" s="1396"/>
      <c r="B138" s="1336"/>
      <c r="C138" s="1108"/>
      <c r="D138" s="934" t="s">
        <v>3019</v>
      </c>
      <c r="E138" s="945"/>
      <c r="F138" s="954"/>
    </row>
    <row r="139" spans="1:6" ht="15.75" hidden="1" customHeight="1">
      <c r="A139" s="1396"/>
      <c r="B139" s="1336"/>
      <c r="C139" s="1108"/>
      <c r="D139" s="793" t="s">
        <v>2923</v>
      </c>
      <c r="E139" s="1187">
        <v>1</v>
      </c>
      <c r="F139" s="1186">
        <v>2</v>
      </c>
    </row>
    <row r="140" spans="1:6" ht="15.75" hidden="1" customHeight="1">
      <c r="A140" s="1396"/>
      <c r="B140" s="1336"/>
      <c r="C140" s="1108"/>
      <c r="D140" s="793" t="s">
        <v>2921</v>
      </c>
      <c r="E140" s="1187">
        <v>0.5</v>
      </c>
      <c r="F140" s="1186">
        <v>1</v>
      </c>
    </row>
    <row r="141" spans="1:6" ht="15.75" hidden="1" customHeight="1">
      <c r="A141" s="1396"/>
      <c r="B141" s="1336"/>
      <c r="C141" s="1150"/>
      <c r="D141" s="952" t="s">
        <v>2920</v>
      </c>
      <c r="E141" s="1188"/>
      <c r="F141" s="1189"/>
    </row>
    <row r="142" spans="1:6" ht="15.75" hidden="1">
      <c r="A142" s="1396"/>
      <c r="B142" s="1336"/>
      <c r="C142" s="1108"/>
      <c r="D142" s="805" t="s">
        <v>3092</v>
      </c>
      <c r="E142" s="759"/>
      <c r="F142" s="923"/>
    </row>
    <row r="143" spans="1:6" ht="47.25" hidden="1">
      <c r="A143" s="1396"/>
      <c r="B143" s="1336"/>
      <c r="C143" s="1108"/>
      <c r="D143" s="1112" t="s">
        <v>3093</v>
      </c>
      <c r="E143" s="899">
        <v>0</v>
      </c>
      <c r="F143" s="899">
        <v>0</v>
      </c>
    </row>
    <row r="144" spans="1:6" ht="15.75" hidden="1">
      <c r="A144" s="1396"/>
      <c r="B144" s="1336"/>
      <c r="C144" s="1108"/>
      <c r="D144" s="805" t="s">
        <v>3094</v>
      </c>
      <c r="E144" s="872"/>
      <c r="F144" s="923"/>
    </row>
    <row r="145" spans="1:6" ht="15.75" hidden="1">
      <c r="A145" s="1396"/>
      <c r="B145" s="1336"/>
      <c r="C145" s="1108"/>
      <c r="D145" s="793" t="s">
        <v>3095</v>
      </c>
      <c r="E145" s="872"/>
      <c r="F145" s="923" t="s">
        <v>3230</v>
      </c>
    </row>
    <row r="146" spans="1:6" ht="15.75" hidden="1">
      <c r="A146" s="1396"/>
      <c r="B146" s="1336"/>
      <c r="C146" s="1108"/>
      <c r="D146" s="793" t="s">
        <v>3096</v>
      </c>
      <c r="E146" s="872"/>
      <c r="F146" s="923" t="s">
        <v>3231</v>
      </c>
    </row>
    <row r="147" spans="1:6" ht="15.75" hidden="1">
      <c r="A147" s="1396"/>
      <c r="B147" s="1336"/>
      <c r="C147" s="1108"/>
      <c r="D147" s="793" t="s">
        <v>3097</v>
      </c>
      <c r="E147" s="872"/>
      <c r="F147" s="923" t="s">
        <v>3232</v>
      </c>
    </row>
    <row r="148" spans="1:6" ht="15.75" hidden="1">
      <c r="A148" s="1396"/>
      <c r="B148" s="1336"/>
      <c r="C148" s="1108"/>
      <c r="D148" s="1113" t="s">
        <v>3098</v>
      </c>
      <c r="E148" s="949"/>
      <c r="F148" s="923"/>
    </row>
    <row r="149" spans="1:6" ht="15.75" hidden="1">
      <c r="A149" s="1396"/>
      <c r="B149" s="1336"/>
      <c r="C149" s="1108"/>
      <c r="D149" s="1113" t="s">
        <v>3099</v>
      </c>
      <c r="E149" s="872"/>
      <c r="F149" s="923">
        <v>0</v>
      </c>
    </row>
    <row r="150" spans="1:6" ht="15.75" hidden="1">
      <c r="A150" s="1396"/>
      <c r="B150" s="1336"/>
      <c r="C150" s="1108"/>
      <c r="D150" s="1113" t="s">
        <v>3100</v>
      </c>
      <c r="E150" s="872"/>
      <c r="F150" s="923" t="s">
        <v>3233</v>
      </c>
    </row>
    <row r="151" spans="1:6" ht="31.5" hidden="1">
      <c r="A151" s="1396"/>
      <c r="B151" s="1336"/>
      <c r="C151" s="1108"/>
      <c r="D151" s="793" t="s">
        <v>3101</v>
      </c>
      <c r="E151" s="872"/>
      <c r="F151" s="923"/>
    </row>
    <row r="152" spans="1:6" ht="15.75" hidden="1">
      <c r="A152" s="1396"/>
      <c r="B152" s="1336"/>
      <c r="C152" s="1108"/>
      <c r="D152" s="1113" t="s">
        <v>3099</v>
      </c>
      <c r="E152" s="872"/>
      <c r="F152" s="923">
        <v>0</v>
      </c>
    </row>
    <row r="153" spans="1:6" ht="15.75" hidden="1">
      <c r="A153" s="1396"/>
      <c r="B153" s="1336"/>
      <c r="C153" s="1108"/>
      <c r="D153" s="1113" t="s">
        <v>3100</v>
      </c>
      <c r="E153" s="872"/>
      <c r="F153" s="923" t="s">
        <v>3233</v>
      </c>
    </row>
    <row r="154" spans="1:6" ht="47.25" hidden="1">
      <c r="A154" s="1396"/>
      <c r="B154" s="1336"/>
      <c r="C154" s="1108"/>
      <c r="D154" s="1112" t="s">
        <v>3256</v>
      </c>
      <c r="E154" s="948"/>
      <c r="F154" s="923"/>
    </row>
    <row r="155" spans="1:6" ht="15.75" hidden="1">
      <c r="A155" s="1396"/>
      <c r="B155" s="1336"/>
      <c r="C155" s="1108"/>
      <c r="D155" s="1113" t="s">
        <v>3099</v>
      </c>
      <c r="E155" s="872"/>
      <c r="F155" s="923" t="s">
        <v>3233</v>
      </c>
    </row>
    <row r="156" spans="1:6" ht="15.75" hidden="1">
      <c r="A156" s="1396"/>
      <c r="B156" s="1336"/>
      <c r="C156" s="1108"/>
      <c r="D156" s="1113" t="s">
        <v>3100</v>
      </c>
      <c r="E156" s="746"/>
      <c r="F156" s="923" t="s">
        <v>3233</v>
      </c>
    </row>
    <row r="157" spans="1:6" ht="57.75" hidden="1">
      <c r="A157" s="1396"/>
      <c r="B157" s="1336"/>
      <c r="C157" s="1108"/>
      <c r="D157" s="1148" t="s">
        <v>3102</v>
      </c>
      <c r="E157" s="746"/>
      <c r="F157" s="1138" t="s">
        <v>3234</v>
      </c>
    </row>
    <row r="158" spans="1:6" ht="15.75" hidden="1" customHeight="1">
      <c r="A158" s="1396"/>
      <c r="B158" s="1336"/>
      <c r="C158" s="1108"/>
      <c r="D158" s="793" t="s">
        <v>3103</v>
      </c>
      <c r="E158" s="872"/>
      <c r="F158" s="923"/>
    </row>
    <row r="159" spans="1:6" ht="15.75" hidden="1" customHeight="1">
      <c r="A159" s="1396"/>
      <c r="B159" s="1336"/>
      <c r="C159" s="1108"/>
      <c r="D159" s="1103" t="s">
        <v>3104</v>
      </c>
      <c r="E159" s="923">
        <v>0</v>
      </c>
      <c r="F159" s="923">
        <v>0</v>
      </c>
    </row>
    <row r="160" spans="1:6" ht="15.75" hidden="1" customHeight="1">
      <c r="A160" s="1396"/>
      <c r="B160" s="1336"/>
      <c r="C160" s="1108"/>
      <c r="D160" s="793" t="s">
        <v>3105</v>
      </c>
      <c r="E160" s="923" t="s">
        <v>2133</v>
      </c>
      <c r="F160" s="923" t="s">
        <v>2133</v>
      </c>
    </row>
    <row r="161" spans="1:6" ht="15.75" hidden="1" customHeight="1">
      <c r="A161" s="1396"/>
      <c r="B161" s="1336"/>
      <c r="C161" s="1108"/>
      <c r="D161" s="1113" t="s">
        <v>3106</v>
      </c>
      <c r="E161" s="872"/>
      <c r="F161" s="923" t="s">
        <v>3235</v>
      </c>
    </row>
    <row r="162" spans="1:6" ht="15.75" hidden="1">
      <c r="A162" s="1396"/>
      <c r="B162" s="1336"/>
      <c r="C162" s="1108"/>
      <c r="D162" s="805" t="s">
        <v>3107</v>
      </c>
      <c r="E162" s="872"/>
      <c r="F162" s="923"/>
    </row>
    <row r="163" spans="1:6" ht="15.75" hidden="1">
      <c r="A163" s="1396"/>
      <c r="B163" s="1336"/>
      <c r="C163" s="1108"/>
      <c r="D163" s="793" t="s">
        <v>3108</v>
      </c>
      <c r="E163" s="872"/>
      <c r="F163" s="923" t="s">
        <v>3236</v>
      </c>
    </row>
    <row r="164" spans="1:6" ht="29.25" hidden="1">
      <c r="A164" s="1396"/>
      <c r="B164" s="1336"/>
      <c r="C164" s="823"/>
      <c r="D164" s="793" t="s">
        <v>3109</v>
      </c>
      <c r="E164" s="872"/>
      <c r="F164" s="1138" t="s">
        <v>3237</v>
      </c>
    </row>
    <row r="165" spans="1:6" ht="15.75" hidden="1">
      <c r="A165" s="1396"/>
      <c r="B165" s="1336"/>
      <c r="C165" s="1107"/>
      <c r="D165" s="793" t="s">
        <v>3110</v>
      </c>
      <c r="E165" s="872"/>
      <c r="F165" s="923" t="s">
        <v>3232</v>
      </c>
    </row>
    <row r="166" spans="1:6" ht="15.75" hidden="1">
      <c r="A166" s="1396"/>
      <c r="B166" s="1336"/>
      <c r="C166" s="1108"/>
      <c r="D166" s="1113" t="s">
        <v>3111</v>
      </c>
      <c r="E166" s="872"/>
      <c r="F166" s="923"/>
    </row>
    <row r="167" spans="1:6" ht="15.75" hidden="1">
      <c r="A167" s="1396"/>
      <c r="B167" s="1336"/>
      <c r="C167" s="1108"/>
      <c r="D167" s="1113" t="s">
        <v>3099</v>
      </c>
      <c r="E167" s="872"/>
      <c r="F167" s="923">
        <v>0</v>
      </c>
    </row>
    <row r="168" spans="1:6" ht="15.75" hidden="1">
      <c r="A168" s="1396"/>
      <c r="B168" s="1336"/>
      <c r="C168" s="1108"/>
      <c r="D168" s="1113" t="s">
        <v>3100</v>
      </c>
      <c r="E168" s="746"/>
      <c r="F168" s="923" t="s">
        <v>3233</v>
      </c>
    </row>
    <row r="169" spans="1:6" ht="31.5" hidden="1">
      <c r="A169" s="1396"/>
      <c r="B169" s="1336"/>
      <c r="C169" s="1108"/>
      <c r="D169" s="793" t="s">
        <v>3112</v>
      </c>
      <c r="E169" s="746"/>
      <c r="F169" s="923"/>
    </row>
    <row r="170" spans="1:6" ht="15.75" hidden="1">
      <c r="A170" s="1396"/>
      <c r="B170" s="1336"/>
      <c r="C170" s="1108"/>
      <c r="D170" s="1113" t="s">
        <v>3099</v>
      </c>
      <c r="E170" s="872"/>
      <c r="F170" s="923">
        <v>0</v>
      </c>
    </row>
    <row r="171" spans="1:6" ht="15.75" hidden="1">
      <c r="A171" s="1396"/>
      <c r="B171" s="1336"/>
      <c r="C171" s="1108"/>
      <c r="D171" s="1113" t="s">
        <v>3100</v>
      </c>
      <c r="E171" s="872"/>
      <c r="F171" s="923" t="s">
        <v>3233</v>
      </c>
    </row>
    <row r="172" spans="1:6" ht="47.25" hidden="1">
      <c r="A172" s="1396"/>
      <c r="B172" s="1336"/>
      <c r="C172" s="1108"/>
      <c r="D172" s="1112" t="s">
        <v>3113</v>
      </c>
      <c r="E172" s="872"/>
      <c r="F172" s="923"/>
    </row>
    <row r="173" spans="1:6" ht="15.75" hidden="1">
      <c r="A173" s="1396"/>
      <c r="B173" s="1336"/>
      <c r="C173" s="1108"/>
      <c r="D173" s="1113" t="s">
        <v>3099</v>
      </c>
      <c r="E173" s="872"/>
      <c r="F173" s="923" t="s">
        <v>3233</v>
      </c>
    </row>
    <row r="174" spans="1:6" ht="15.75" hidden="1">
      <c r="A174" s="1396"/>
      <c r="B174" s="1336"/>
      <c r="C174" s="1108"/>
      <c r="D174" s="1113" t="s">
        <v>3100</v>
      </c>
      <c r="E174" s="872"/>
      <c r="F174" s="923" t="s">
        <v>3233</v>
      </c>
    </row>
    <row r="175" spans="1:6" ht="57.75" hidden="1">
      <c r="A175" s="1396"/>
      <c r="B175" s="1336"/>
      <c r="C175" s="1108"/>
      <c r="D175" s="1113" t="s">
        <v>3114</v>
      </c>
      <c r="E175" s="872"/>
      <c r="F175" s="1138" t="s">
        <v>3234</v>
      </c>
    </row>
    <row r="176" spans="1:6" ht="15.75" hidden="1">
      <c r="A176" s="1396"/>
      <c r="B176" s="1336"/>
      <c r="C176" s="1108"/>
      <c r="D176" s="793" t="s">
        <v>3115</v>
      </c>
      <c r="E176" s="872"/>
      <c r="F176" s="923"/>
    </row>
    <row r="177" spans="1:6" ht="15.75" hidden="1">
      <c r="A177" s="1396"/>
      <c r="B177" s="1336"/>
      <c r="C177" s="1108"/>
      <c r="D177" s="1103" t="s">
        <v>3104</v>
      </c>
      <c r="E177" s="872"/>
      <c r="F177" s="923">
        <v>0</v>
      </c>
    </row>
    <row r="178" spans="1:6" ht="15.75" hidden="1">
      <c r="A178" s="1396"/>
      <c r="B178" s="1336"/>
      <c r="C178" s="1108"/>
      <c r="D178" s="793" t="s">
        <v>3105</v>
      </c>
      <c r="E178" s="872"/>
      <c r="F178" s="923">
        <v>0</v>
      </c>
    </row>
    <row r="179" spans="1:6" ht="15.75" hidden="1">
      <c r="A179" s="1396"/>
      <c r="B179" s="1336"/>
      <c r="C179" s="1108"/>
      <c r="D179" s="1114" t="s">
        <v>3116</v>
      </c>
      <c r="E179" s="900"/>
      <c r="F179" s="919" t="s">
        <v>3235</v>
      </c>
    </row>
    <row r="180" spans="1:6" ht="15.75" hidden="1">
      <c r="A180" s="1396"/>
      <c r="B180" s="1336"/>
      <c r="C180" s="1105">
        <v>413</v>
      </c>
      <c r="D180" s="1115" t="s">
        <v>3117</v>
      </c>
      <c r="E180" s="872"/>
      <c r="F180" s="923"/>
    </row>
    <row r="181" spans="1:6" ht="31.5" hidden="1">
      <c r="A181" s="1396"/>
      <c r="B181" s="1336"/>
      <c r="C181" s="1108"/>
      <c r="D181" s="892" t="s">
        <v>3414</v>
      </c>
      <c r="E181" s="872"/>
      <c r="F181" s="945"/>
    </row>
    <row r="182" spans="1:6" ht="15.75" hidden="1">
      <c r="A182" s="1396"/>
      <c r="B182" s="1336"/>
      <c r="C182" s="1108"/>
      <c r="D182" s="1103" t="s">
        <v>3104</v>
      </c>
      <c r="E182" s="923" t="s">
        <v>2251</v>
      </c>
      <c r="F182" s="923" t="s">
        <v>2133</v>
      </c>
    </row>
    <row r="183" spans="1:6" ht="15.75" hidden="1">
      <c r="A183" s="1396"/>
      <c r="B183" s="1336"/>
      <c r="C183" s="1150"/>
      <c r="D183" s="952" t="s">
        <v>3105</v>
      </c>
      <c r="E183" s="919" t="s">
        <v>3238</v>
      </c>
      <c r="F183" s="919" t="s">
        <v>3238</v>
      </c>
    </row>
    <row r="184" spans="1:6" ht="31.5" hidden="1" customHeight="1">
      <c r="A184" s="1396"/>
      <c r="B184" s="1336"/>
      <c r="C184" s="1108"/>
      <c r="D184" s="1116" t="s">
        <v>3119</v>
      </c>
      <c r="E184" s="872"/>
      <c r="F184" s="923"/>
    </row>
    <row r="185" spans="1:6" ht="15.75" hidden="1" customHeight="1">
      <c r="A185" s="1396"/>
      <c r="B185" s="1336"/>
      <c r="C185" s="1108"/>
      <c r="D185" s="1103" t="s">
        <v>3104</v>
      </c>
      <c r="E185" s="923" t="s">
        <v>2131</v>
      </c>
      <c r="F185" s="923" t="s">
        <v>2131</v>
      </c>
    </row>
    <row r="186" spans="1:6" ht="31.5" hidden="1" customHeight="1">
      <c r="A186" s="1396"/>
      <c r="B186" s="1336"/>
      <c r="C186" s="1108"/>
      <c r="D186" s="1116" t="s">
        <v>3120</v>
      </c>
      <c r="E186" s="923" t="s">
        <v>2251</v>
      </c>
      <c r="F186" s="899">
        <v>0</v>
      </c>
    </row>
    <row r="187" spans="1:6" ht="31.5" hidden="1" customHeight="1">
      <c r="A187" s="1396"/>
      <c r="B187" s="1336"/>
      <c r="C187" s="1108"/>
      <c r="D187" s="1113" t="s">
        <v>3121</v>
      </c>
      <c r="E187" s="923" t="s">
        <v>3238</v>
      </c>
      <c r="F187" s="899" t="s">
        <v>3238</v>
      </c>
    </row>
    <row r="188" spans="1:6" ht="15.75" hidden="1">
      <c r="A188" s="1396"/>
      <c r="B188" s="1336"/>
      <c r="C188" s="1108"/>
      <c r="D188" s="1156" t="s">
        <v>3122</v>
      </c>
      <c r="E188" s="746"/>
      <c r="F188" s="923" t="s">
        <v>3239</v>
      </c>
    </row>
    <row r="189" spans="1:6" ht="43.5" hidden="1">
      <c r="A189" s="1399"/>
      <c r="B189" s="1404"/>
      <c r="C189" s="1150"/>
      <c r="D189" s="1117" t="s">
        <v>3123</v>
      </c>
      <c r="E189" s="1094"/>
      <c r="F189" s="1139" t="s">
        <v>3257</v>
      </c>
    </row>
    <row r="190" spans="1:6" ht="15.75" hidden="1">
      <c r="C190" s="1108"/>
      <c r="D190" s="816" t="s">
        <v>3124</v>
      </c>
      <c r="E190" s="746"/>
      <c r="F190" s="1140"/>
    </row>
    <row r="191" spans="1:6" ht="15.75" hidden="1">
      <c r="C191" s="1108"/>
      <c r="D191" s="816" t="s">
        <v>3125</v>
      </c>
      <c r="E191" s="746"/>
      <c r="F191" s="923"/>
    </row>
    <row r="192" spans="1:6" ht="15.75" hidden="1">
      <c r="C192" s="1108"/>
      <c r="D192" s="1103" t="s">
        <v>3126</v>
      </c>
      <c r="E192" s="949"/>
      <c r="F192" s="923"/>
    </row>
    <row r="193" spans="3:6" ht="94.5" hidden="1">
      <c r="C193" s="1108"/>
      <c r="D193" s="1118" t="s">
        <v>3127</v>
      </c>
      <c r="E193" s="906" t="s">
        <v>2163</v>
      </c>
      <c r="F193" s="906" t="s">
        <v>2163</v>
      </c>
    </row>
    <row r="194" spans="3:6" ht="31.5" hidden="1">
      <c r="C194" s="1108"/>
      <c r="D194" s="1119" t="s">
        <v>2463</v>
      </c>
      <c r="E194" s="872" t="s">
        <v>2466</v>
      </c>
      <c r="F194" s="872" t="s">
        <v>2466</v>
      </c>
    </row>
    <row r="195" spans="3:6" ht="15.75" hidden="1">
      <c r="C195" s="1108"/>
      <c r="D195" s="1119" t="s">
        <v>3128</v>
      </c>
      <c r="E195" s="948"/>
      <c r="F195" s="872"/>
    </row>
    <row r="196" spans="3:6" ht="15.75" hidden="1">
      <c r="C196" s="1108"/>
      <c r="D196" s="1120" t="s">
        <v>3129</v>
      </c>
      <c r="E196" s="872" t="s">
        <v>2465</v>
      </c>
      <c r="F196" s="872" t="s">
        <v>2465</v>
      </c>
    </row>
    <row r="197" spans="3:6" ht="15.75" hidden="1">
      <c r="C197" s="1108"/>
      <c r="D197" s="1120" t="s">
        <v>3130</v>
      </c>
      <c r="E197" s="872" t="s">
        <v>2468</v>
      </c>
      <c r="F197" s="872" t="s">
        <v>2468</v>
      </c>
    </row>
    <row r="198" spans="3:6" ht="15.75" hidden="1">
      <c r="C198" s="1108"/>
      <c r="D198" s="1120" t="s">
        <v>3131</v>
      </c>
      <c r="E198" s="872" t="s">
        <v>2469</v>
      </c>
      <c r="F198" s="872" t="s">
        <v>2469</v>
      </c>
    </row>
    <row r="199" spans="3:6" ht="47.25" hidden="1">
      <c r="C199" s="1108"/>
      <c r="D199" s="1119" t="s">
        <v>3132</v>
      </c>
      <c r="E199" s="872" t="s">
        <v>2472</v>
      </c>
      <c r="F199" s="872" t="s">
        <v>2472</v>
      </c>
    </row>
    <row r="200" spans="3:6" ht="15.75" hidden="1">
      <c r="C200" s="1108"/>
      <c r="D200" s="1119" t="s">
        <v>3133</v>
      </c>
      <c r="E200" s="872" t="s">
        <v>2474</v>
      </c>
      <c r="F200" s="872" t="s">
        <v>2474</v>
      </c>
    </row>
    <row r="201" spans="3:6" ht="31.5" hidden="1">
      <c r="C201" s="1108"/>
      <c r="D201" s="1119" t="s">
        <v>2464</v>
      </c>
      <c r="E201" s="948" t="s">
        <v>3240</v>
      </c>
      <c r="F201" s="948" t="s">
        <v>3240</v>
      </c>
    </row>
    <row r="202" spans="3:6" ht="31.5" hidden="1">
      <c r="C202" s="1108"/>
      <c r="D202" s="1119" t="s">
        <v>3134</v>
      </c>
      <c r="E202" s="948" t="s">
        <v>3241</v>
      </c>
      <c r="F202" s="948" t="s">
        <v>3241</v>
      </c>
    </row>
    <row r="203" spans="3:6" ht="47.25" hidden="1">
      <c r="C203" s="1108"/>
      <c r="D203" s="1119" t="s">
        <v>3135</v>
      </c>
      <c r="E203" s="948" t="s">
        <v>3242</v>
      </c>
      <c r="F203" s="948" t="s">
        <v>3242</v>
      </c>
    </row>
    <row r="204" spans="3:6" ht="47.25" hidden="1">
      <c r="C204" s="1108"/>
      <c r="D204" s="1119" t="s">
        <v>3136</v>
      </c>
      <c r="E204" s="948" t="s">
        <v>3243</v>
      </c>
      <c r="F204" s="948" t="s">
        <v>3243</v>
      </c>
    </row>
    <row r="205" spans="3:6" ht="31.5" hidden="1">
      <c r="C205" s="1108"/>
      <c r="D205" s="1119" t="s">
        <v>3137</v>
      </c>
      <c r="E205" s="948" t="s">
        <v>2929</v>
      </c>
      <c r="F205" s="948" t="s">
        <v>2929</v>
      </c>
    </row>
    <row r="206" spans="3:6" ht="31.5" hidden="1">
      <c r="C206" s="1108"/>
      <c r="D206" s="1119" t="s">
        <v>3138</v>
      </c>
      <c r="E206" s="948" t="s">
        <v>3244</v>
      </c>
      <c r="F206" s="948" t="s">
        <v>3244</v>
      </c>
    </row>
    <row r="207" spans="3:6" ht="15.75" hidden="1">
      <c r="C207" s="1108"/>
      <c r="D207" s="805" t="s">
        <v>3139</v>
      </c>
      <c r="E207" s="872"/>
      <c r="F207" s="1141"/>
    </row>
    <row r="208" spans="3:6" ht="63" hidden="1">
      <c r="C208" s="1108"/>
      <c r="D208" s="1119" t="s">
        <v>3140</v>
      </c>
      <c r="E208" s="746"/>
      <c r="F208" s="1142"/>
    </row>
    <row r="209" spans="3:6" ht="15.75" hidden="1">
      <c r="C209" s="1111"/>
      <c r="D209" s="1121" t="s">
        <v>3141</v>
      </c>
      <c r="E209" s="746"/>
      <c r="F209" s="872"/>
    </row>
    <row r="210" spans="3:6" ht="15.75" hidden="1">
      <c r="C210" s="1108"/>
      <c r="D210" s="1122" t="s">
        <v>3142</v>
      </c>
      <c r="E210" s="872" t="s">
        <v>2488</v>
      </c>
      <c r="F210" s="872" t="s">
        <v>2488</v>
      </c>
    </row>
    <row r="211" spans="3:6" ht="15.75" hidden="1">
      <c r="C211" s="1108"/>
      <c r="D211" s="1122" t="s">
        <v>3143</v>
      </c>
      <c r="E211" s="872" t="s">
        <v>2490</v>
      </c>
      <c r="F211" s="872" t="s">
        <v>2490</v>
      </c>
    </row>
    <row r="212" spans="3:6" ht="47.25" hidden="1">
      <c r="C212" s="1108"/>
      <c r="D212" s="1119" t="s">
        <v>3144</v>
      </c>
      <c r="E212" s="872"/>
      <c r="F212" s="1141"/>
    </row>
    <row r="213" spans="3:6" ht="15.75" hidden="1">
      <c r="C213" s="1108"/>
      <c r="D213" s="1123" t="s">
        <v>3145</v>
      </c>
      <c r="E213" s="872" t="s">
        <v>2493</v>
      </c>
      <c r="F213" s="872" t="s">
        <v>2493</v>
      </c>
    </row>
    <row r="214" spans="3:6" ht="15.75" hidden="1">
      <c r="C214" s="1108"/>
      <c r="D214" s="1123" t="s">
        <v>3146</v>
      </c>
      <c r="E214" s="872" t="s">
        <v>2494</v>
      </c>
      <c r="F214" s="872" t="s">
        <v>2494</v>
      </c>
    </row>
    <row r="215" spans="3:6" ht="15.75" hidden="1">
      <c r="C215" s="1108"/>
      <c r="D215" s="1119" t="s">
        <v>3147</v>
      </c>
      <c r="E215" s="872" t="s">
        <v>3245</v>
      </c>
      <c r="F215" s="872" t="s">
        <v>3245</v>
      </c>
    </row>
    <row r="216" spans="3:6" ht="15.75" hidden="1">
      <c r="C216" s="1108"/>
      <c r="D216" s="1119" t="s">
        <v>2684</v>
      </c>
      <c r="E216" s="872" t="s">
        <v>2166</v>
      </c>
      <c r="F216" s="872" t="s">
        <v>2166</v>
      </c>
    </row>
    <row r="217" spans="3:6" ht="15.75" hidden="1">
      <c r="C217" s="1108"/>
      <c r="D217" s="1119" t="s">
        <v>3148</v>
      </c>
      <c r="E217" s="872" t="s">
        <v>2167</v>
      </c>
      <c r="F217" s="872" t="s">
        <v>2167</v>
      </c>
    </row>
    <row r="218" spans="3:6" ht="31.5" hidden="1">
      <c r="C218" s="1108"/>
      <c r="D218" s="1119" t="s">
        <v>3149</v>
      </c>
      <c r="E218" s="872" t="s">
        <v>2499</v>
      </c>
      <c r="F218" s="872" t="s">
        <v>2499</v>
      </c>
    </row>
    <row r="219" spans="3:6" ht="31.5" hidden="1">
      <c r="C219" s="1108"/>
      <c r="D219" s="1119" t="s">
        <v>3150</v>
      </c>
      <c r="E219" s="872" t="s">
        <v>2168</v>
      </c>
      <c r="F219" s="872" t="s">
        <v>3246</v>
      </c>
    </row>
    <row r="220" spans="3:6" ht="15.75" hidden="1">
      <c r="C220" s="1108"/>
      <c r="D220" s="793" t="s">
        <v>3151</v>
      </c>
      <c r="E220" s="872"/>
      <c r="F220" s="1141"/>
    </row>
    <row r="221" spans="3:6" ht="15.75" hidden="1">
      <c r="C221" s="1108"/>
      <c r="D221" s="1119" t="s">
        <v>3152</v>
      </c>
      <c r="E221" s="872"/>
      <c r="F221" s="1141"/>
    </row>
    <row r="222" spans="3:6" ht="15.75" hidden="1">
      <c r="C222" s="1108"/>
      <c r="D222" s="1124" t="s">
        <v>3153</v>
      </c>
      <c r="E222" s="872" t="s">
        <v>2501</v>
      </c>
      <c r="F222" s="872" t="s">
        <v>2501</v>
      </c>
    </row>
    <row r="223" spans="3:6" ht="15.75" hidden="1">
      <c r="C223" s="1108"/>
      <c r="D223" s="1124" t="s">
        <v>3154</v>
      </c>
      <c r="E223" s="872" t="s">
        <v>2503</v>
      </c>
      <c r="F223" s="872" t="s">
        <v>2503</v>
      </c>
    </row>
    <row r="224" spans="3:6" ht="15.75" hidden="1">
      <c r="C224" s="1108"/>
      <c r="D224" s="793" t="s">
        <v>3155</v>
      </c>
      <c r="E224" s="1141"/>
      <c r="F224" s="1141"/>
    </row>
    <row r="225" spans="3:6" ht="15.75" hidden="1">
      <c r="C225" s="1111"/>
      <c r="D225" s="1125" t="s">
        <v>3156</v>
      </c>
      <c r="E225" s="872" t="s">
        <v>2505</v>
      </c>
      <c r="F225" s="872" t="s">
        <v>2505</v>
      </c>
    </row>
    <row r="226" spans="3:6" ht="15.75" hidden="1">
      <c r="C226" s="1108"/>
      <c r="D226" s="1124" t="s">
        <v>3157</v>
      </c>
      <c r="E226" s="872" t="s">
        <v>2506</v>
      </c>
      <c r="F226" s="872" t="s">
        <v>2506</v>
      </c>
    </row>
    <row r="227" spans="3:6" ht="15.75" hidden="1">
      <c r="C227" s="1108"/>
      <c r="D227" s="793" t="s">
        <v>3158</v>
      </c>
      <c r="E227" s="1141"/>
      <c r="F227" s="1141"/>
    </row>
    <row r="228" spans="3:6" ht="15.75" hidden="1">
      <c r="C228" s="1108"/>
      <c r="D228" s="1124" t="s">
        <v>3159</v>
      </c>
      <c r="E228" s="872" t="s">
        <v>2168</v>
      </c>
      <c r="F228" s="872" t="s">
        <v>2168</v>
      </c>
    </row>
    <row r="229" spans="3:6" ht="15.75" hidden="1">
      <c r="C229" s="1108"/>
      <c r="D229" s="1124" t="s">
        <v>3160</v>
      </c>
      <c r="E229" s="872" t="s">
        <v>2176</v>
      </c>
      <c r="F229" s="872" t="s">
        <v>2176</v>
      </c>
    </row>
    <row r="230" spans="3:6" ht="31.5" hidden="1">
      <c r="C230" s="1108"/>
      <c r="D230" s="1119" t="s">
        <v>3161</v>
      </c>
      <c r="E230" s="872" t="s">
        <v>2510</v>
      </c>
      <c r="F230" s="872" t="s">
        <v>2510</v>
      </c>
    </row>
    <row r="231" spans="3:6" ht="15.75" hidden="1">
      <c r="C231" s="1108"/>
      <c r="D231" s="1119" t="s">
        <v>3162</v>
      </c>
      <c r="E231" s="872" t="s">
        <v>2177</v>
      </c>
      <c r="F231" s="872" t="s">
        <v>2177</v>
      </c>
    </row>
    <row r="232" spans="3:6" ht="15.75" hidden="1">
      <c r="C232" s="1108"/>
      <c r="D232" s="793" t="s">
        <v>3163</v>
      </c>
      <c r="E232" s="872" t="s">
        <v>2180</v>
      </c>
      <c r="F232" s="872" t="s">
        <v>2180</v>
      </c>
    </row>
    <row r="233" spans="3:6" ht="15.75" hidden="1">
      <c r="C233" s="1108"/>
      <c r="D233" s="793" t="s">
        <v>3164</v>
      </c>
      <c r="E233" s="746"/>
      <c r="F233" s="1141"/>
    </row>
    <row r="234" spans="3:6" ht="63" hidden="1">
      <c r="C234" s="1108"/>
      <c r="D234" s="1119" t="s">
        <v>3165</v>
      </c>
      <c r="E234" s="872" t="s">
        <v>2494</v>
      </c>
      <c r="F234" s="872" t="s">
        <v>3247</v>
      </c>
    </row>
    <row r="235" spans="3:6" ht="47.25" hidden="1">
      <c r="C235" s="1108"/>
      <c r="D235" s="1126" t="s">
        <v>3166</v>
      </c>
      <c r="E235" s="950" t="s">
        <v>2490</v>
      </c>
      <c r="F235" s="950" t="s">
        <v>3248</v>
      </c>
    </row>
    <row r="236" spans="3:6" ht="63" hidden="1">
      <c r="C236" s="1108"/>
      <c r="D236" s="1119" t="s">
        <v>3167</v>
      </c>
      <c r="E236" s="950" t="s">
        <v>2494</v>
      </c>
      <c r="F236" s="950" t="s">
        <v>3247</v>
      </c>
    </row>
    <row r="237" spans="3:6" ht="47.25" hidden="1">
      <c r="C237" s="1108"/>
      <c r="D237" s="1119" t="s">
        <v>3168</v>
      </c>
      <c r="E237" s="950" t="s">
        <v>2490</v>
      </c>
      <c r="F237" s="950" t="s">
        <v>3248</v>
      </c>
    </row>
    <row r="238" spans="3:6" ht="15.75" hidden="1">
      <c r="C238" s="1108"/>
      <c r="D238" s="1127"/>
      <c r="E238" s="872"/>
      <c r="F238" s="1141"/>
    </row>
    <row r="239" spans="3:6" ht="15.75" hidden="1">
      <c r="C239" s="1105">
        <v>413</v>
      </c>
      <c r="D239" s="805" t="s">
        <v>3169</v>
      </c>
      <c r="E239" s="872"/>
      <c r="F239" s="1143"/>
    </row>
    <row r="240" spans="3:6" ht="47.25" hidden="1">
      <c r="C240" s="1108"/>
      <c r="D240" s="793" t="s">
        <v>3170</v>
      </c>
      <c r="E240" s="872" t="s">
        <v>2518</v>
      </c>
      <c r="F240" s="872" t="s">
        <v>2518</v>
      </c>
    </row>
    <row r="241" spans="3:6" ht="15.75" hidden="1">
      <c r="C241" s="1108"/>
      <c r="D241" s="793" t="s">
        <v>3171</v>
      </c>
      <c r="E241" s="1141"/>
      <c r="F241" s="1141"/>
    </row>
    <row r="242" spans="3:6" ht="94.5" hidden="1">
      <c r="C242" s="1108"/>
      <c r="D242" s="1119" t="s">
        <v>3172</v>
      </c>
      <c r="E242" s="872" t="s">
        <v>2521</v>
      </c>
      <c r="F242" s="872" t="s">
        <v>2521</v>
      </c>
    </row>
    <row r="243" spans="3:6" ht="15.75" hidden="1">
      <c r="C243" s="1108"/>
      <c r="D243" s="1119" t="s">
        <v>3173</v>
      </c>
      <c r="E243" s="872" t="s">
        <v>2523</v>
      </c>
      <c r="F243" s="872" t="s">
        <v>2523</v>
      </c>
    </row>
    <row r="244" spans="3:6" ht="15.75" hidden="1">
      <c r="C244" s="1108"/>
      <c r="D244" s="1119" t="s">
        <v>3128</v>
      </c>
      <c r="E244" s="1141"/>
      <c r="F244" s="1141"/>
    </row>
    <row r="245" spans="3:6" ht="15.75" hidden="1">
      <c r="C245" s="1108"/>
      <c r="D245" s="1120" t="s">
        <v>3129</v>
      </c>
      <c r="E245" s="872" t="s">
        <v>2465</v>
      </c>
      <c r="F245" s="872" t="s">
        <v>2465</v>
      </c>
    </row>
    <row r="246" spans="3:6" ht="15.75" hidden="1">
      <c r="C246" s="1108"/>
      <c r="D246" s="1120" t="s">
        <v>3130</v>
      </c>
      <c r="E246" s="872" t="s">
        <v>2468</v>
      </c>
      <c r="F246" s="872" t="s">
        <v>2468</v>
      </c>
    </row>
    <row r="247" spans="3:6" ht="15.75" hidden="1">
      <c r="C247" s="1108"/>
      <c r="D247" s="1120" t="s">
        <v>3174</v>
      </c>
      <c r="E247" s="872" t="s">
        <v>2469</v>
      </c>
      <c r="F247" s="872" t="s">
        <v>2469</v>
      </c>
    </row>
    <row r="248" spans="3:6" ht="47.25" hidden="1">
      <c r="C248" s="1108"/>
      <c r="D248" s="1119" t="s">
        <v>2690</v>
      </c>
      <c r="E248" s="872" t="s">
        <v>2472</v>
      </c>
      <c r="F248" s="872" t="s">
        <v>2472</v>
      </c>
    </row>
    <row r="249" spans="3:6" ht="15.75" hidden="1">
      <c r="C249" s="1108"/>
      <c r="D249" s="1119" t="s">
        <v>3133</v>
      </c>
      <c r="E249" s="872" t="s">
        <v>2474</v>
      </c>
      <c r="F249" s="872" t="s">
        <v>2474</v>
      </c>
    </row>
    <row r="250" spans="3:6" ht="31.5" hidden="1">
      <c r="C250" s="1108"/>
      <c r="D250" s="1119" t="s">
        <v>2464</v>
      </c>
      <c r="E250" s="872" t="s">
        <v>2475</v>
      </c>
      <c r="F250" s="872" t="s">
        <v>2475</v>
      </c>
    </row>
    <row r="251" spans="3:6" ht="31.5" hidden="1">
      <c r="C251" s="1108"/>
      <c r="D251" s="1119" t="s">
        <v>3175</v>
      </c>
      <c r="E251" s="948" t="s">
        <v>3249</v>
      </c>
      <c r="F251" s="948" t="s">
        <v>3249</v>
      </c>
    </row>
    <row r="252" spans="3:6" ht="63" hidden="1">
      <c r="C252" s="1108"/>
      <c r="D252" s="1119" t="s">
        <v>3176</v>
      </c>
      <c r="E252" s="948" t="s">
        <v>3250</v>
      </c>
      <c r="F252" s="948" t="s">
        <v>3250</v>
      </c>
    </row>
    <row r="253" spans="3:6" ht="47.25" hidden="1">
      <c r="C253" s="1108"/>
      <c r="D253" s="1119" t="s">
        <v>3177</v>
      </c>
      <c r="E253" s="948" t="s">
        <v>3251</v>
      </c>
      <c r="F253" s="948" t="s">
        <v>3251</v>
      </c>
    </row>
    <row r="254" spans="3:6" ht="31.5" hidden="1">
      <c r="C254" s="1108"/>
      <c r="D254" s="1119" t="s">
        <v>3137</v>
      </c>
      <c r="E254" s="948" t="s">
        <v>2483</v>
      </c>
      <c r="F254" s="948" t="s">
        <v>2483</v>
      </c>
    </row>
    <row r="255" spans="3:6" ht="31.5" hidden="1">
      <c r="C255" s="1108"/>
      <c r="D255" s="1126" t="s">
        <v>3178</v>
      </c>
      <c r="E255" s="950" t="s">
        <v>2485</v>
      </c>
      <c r="F255" s="950" t="s">
        <v>2485</v>
      </c>
    </row>
    <row r="256" spans="3:6" ht="15.75" hidden="1">
      <c r="C256" s="1108"/>
      <c r="D256" s="805" t="s">
        <v>3179</v>
      </c>
      <c r="E256" s="782"/>
      <c r="F256" s="1144"/>
    </row>
    <row r="257" spans="3:6" ht="63" hidden="1">
      <c r="C257" s="1108"/>
      <c r="D257" s="1119" t="s">
        <v>3180</v>
      </c>
      <c r="E257" s="910"/>
      <c r="F257" s="1144"/>
    </row>
    <row r="258" spans="3:6" ht="15.75" hidden="1">
      <c r="C258" s="1108"/>
      <c r="D258" s="1121" t="s">
        <v>3181</v>
      </c>
      <c r="E258" s="899"/>
      <c r="F258" s="1144"/>
    </row>
    <row r="259" spans="3:6" ht="15.75" hidden="1">
      <c r="C259" s="1108"/>
      <c r="D259" s="1123" t="s">
        <v>3182</v>
      </c>
      <c r="E259" s="872" t="s">
        <v>2488</v>
      </c>
      <c r="F259" s="872" t="s">
        <v>2488</v>
      </c>
    </row>
    <row r="260" spans="3:6" ht="15.75" hidden="1">
      <c r="C260" s="1108"/>
      <c r="D260" s="1123" t="s">
        <v>3183</v>
      </c>
      <c r="E260" s="872" t="s">
        <v>2490</v>
      </c>
      <c r="F260" s="872" t="s">
        <v>2490</v>
      </c>
    </row>
    <row r="261" spans="3:6" ht="63" hidden="1">
      <c r="C261" s="1108"/>
      <c r="D261" s="1119" t="s">
        <v>3184</v>
      </c>
      <c r="E261" s="1144"/>
      <c r="F261" s="1144"/>
    </row>
    <row r="262" spans="3:6" ht="31.5" hidden="1">
      <c r="C262" s="1108"/>
      <c r="D262" s="1123" t="s">
        <v>3185</v>
      </c>
      <c r="E262" s="872" t="s">
        <v>2493</v>
      </c>
      <c r="F262" s="872" t="s">
        <v>2493</v>
      </c>
    </row>
    <row r="263" spans="3:6" ht="31.5" hidden="1">
      <c r="C263" s="1108"/>
      <c r="D263" s="1128" t="s">
        <v>3186</v>
      </c>
      <c r="E263" s="872" t="s">
        <v>2494</v>
      </c>
      <c r="F263" s="872" t="s">
        <v>2494</v>
      </c>
    </row>
    <row r="264" spans="3:6" ht="15.75" hidden="1">
      <c r="C264" s="1108"/>
      <c r="D264" s="1119" t="s">
        <v>3187</v>
      </c>
      <c r="E264" s="872" t="s">
        <v>2424</v>
      </c>
      <c r="F264" s="872" t="s">
        <v>2424</v>
      </c>
    </row>
    <row r="265" spans="3:6" ht="15.75" hidden="1">
      <c r="C265" s="1108"/>
      <c r="D265" s="1119" t="s">
        <v>2699</v>
      </c>
      <c r="E265" s="872" t="s">
        <v>2166</v>
      </c>
      <c r="F265" s="872" t="s">
        <v>2166</v>
      </c>
    </row>
    <row r="266" spans="3:6" ht="15.75" hidden="1">
      <c r="C266" s="1108"/>
      <c r="D266" s="1119" t="s">
        <v>3148</v>
      </c>
      <c r="E266" s="872" t="s">
        <v>2167</v>
      </c>
      <c r="F266" s="872" t="s">
        <v>2167</v>
      </c>
    </row>
    <row r="267" spans="3:6" ht="31.5" hidden="1">
      <c r="C267" s="1108"/>
      <c r="D267" s="1119" t="s">
        <v>3149</v>
      </c>
      <c r="E267" s="872" t="s">
        <v>2499</v>
      </c>
      <c r="F267" s="872" t="s">
        <v>2499</v>
      </c>
    </row>
    <row r="268" spans="3:6" ht="31.5" hidden="1">
      <c r="C268" s="1108"/>
      <c r="D268" s="1119" t="s">
        <v>3150</v>
      </c>
      <c r="E268" s="872" t="s">
        <v>2168</v>
      </c>
      <c r="F268" s="872" t="s">
        <v>3246</v>
      </c>
    </row>
    <row r="269" spans="3:6" ht="15.75" hidden="1">
      <c r="C269" s="1108"/>
      <c r="D269" s="793" t="s">
        <v>3188</v>
      </c>
      <c r="E269" s="901"/>
      <c r="F269" s="1144"/>
    </row>
    <row r="270" spans="3:6" ht="15.75" hidden="1">
      <c r="C270" s="1108"/>
      <c r="D270" s="793" t="s">
        <v>3189</v>
      </c>
      <c r="E270" s="1144"/>
      <c r="F270" s="1144"/>
    </row>
    <row r="271" spans="3:6" ht="15.75" hidden="1">
      <c r="C271" s="1111"/>
      <c r="D271" s="1123" t="s">
        <v>3190</v>
      </c>
      <c r="E271" s="872" t="s">
        <v>2501</v>
      </c>
      <c r="F271" s="872" t="s">
        <v>2501</v>
      </c>
    </row>
    <row r="272" spans="3:6" ht="15.75" hidden="1">
      <c r="C272" s="1129"/>
      <c r="D272" s="1123" t="s">
        <v>3191</v>
      </c>
      <c r="E272" s="872" t="s">
        <v>2536</v>
      </c>
      <c r="F272" s="872" t="s">
        <v>2536</v>
      </c>
    </row>
    <row r="273" spans="3:6" ht="15.75" hidden="1">
      <c r="C273" s="1130"/>
      <c r="D273" s="1103" t="s">
        <v>2275</v>
      </c>
      <c r="E273" s="1141"/>
      <c r="F273" s="1141"/>
    </row>
    <row r="274" spans="3:6" ht="15.75" hidden="1">
      <c r="C274" s="1130"/>
      <c r="D274" s="1123" t="s">
        <v>3192</v>
      </c>
      <c r="E274" s="872" t="s">
        <v>2505</v>
      </c>
      <c r="F274" s="872" t="s">
        <v>2505</v>
      </c>
    </row>
    <row r="275" spans="3:6" ht="15.75" hidden="1">
      <c r="C275" s="1131"/>
      <c r="D275" s="1123" t="s">
        <v>3193</v>
      </c>
      <c r="E275" s="872" t="s">
        <v>2537</v>
      </c>
      <c r="F275" s="872" t="s">
        <v>2537</v>
      </c>
    </row>
    <row r="276" spans="3:6" ht="15.75" hidden="1">
      <c r="C276" s="1132"/>
      <c r="D276" s="793" t="s">
        <v>3194</v>
      </c>
      <c r="E276" s="1141"/>
      <c r="F276" s="1141"/>
    </row>
    <row r="277" spans="3:6" ht="15.75" hidden="1">
      <c r="C277" s="1132"/>
      <c r="D277" s="1123" t="s">
        <v>3195</v>
      </c>
      <c r="E277" s="872" t="s">
        <v>2168</v>
      </c>
      <c r="F277" s="872" t="s">
        <v>2168</v>
      </c>
    </row>
    <row r="278" spans="3:6" ht="15.75" hidden="1">
      <c r="C278" s="1133"/>
      <c r="D278" s="1123" t="s">
        <v>3196</v>
      </c>
      <c r="E278" s="872" t="s">
        <v>2176</v>
      </c>
      <c r="F278" s="872" t="s">
        <v>2176</v>
      </c>
    </row>
    <row r="279" spans="3:6" ht="31.5" hidden="1">
      <c r="C279" s="1133"/>
      <c r="D279" s="1119" t="s">
        <v>3161</v>
      </c>
      <c r="E279" s="1144"/>
      <c r="F279" s="1144"/>
    </row>
    <row r="280" spans="3:6" ht="15.75" hidden="1">
      <c r="C280" s="1133"/>
      <c r="D280" s="1123" t="s">
        <v>3197</v>
      </c>
      <c r="E280" s="872" t="s">
        <v>2510</v>
      </c>
      <c r="F280" s="872" t="s">
        <v>2510</v>
      </c>
    </row>
    <row r="281" spans="3:6" ht="15.75" hidden="1">
      <c r="C281" s="1133"/>
      <c r="D281" s="1123" t="s">
        <v>3198</v>
      </c>
      <c r="E281" s="872" t="s">
        <v>2544</v>
      </c>
      <c r="F281" s="872" t="s">
        <v>2544</v>
      </c>
    </row>
    <row r="282" spans="3:6" ht="47.25" hidden="1">
      <c r="C282" s="1133"/>
      <c r="D282" s="793" t="s">
        <v>3199</v>
      </c>
      <c r="E282" s="872" t="s">
        <v>2546</v>
      </c>
      <c r="F282" s="872" t="s">
        <v>2546</v>
      </c>
    </row>
    <row r="283" spans="3:6" ht="15.75" hidden="1">
      <c r="C283" s="1133"/>
      <c r="D283" s="793" t="s">
        <v>3200</v>
      </c>
      <c r="E283" s="743"/>
      <c r="F283" s="1144"/>
    </row>
    <row r="284" spans="3:6" ht="63" hidden="1">
      <c r="C284" s="733"/>
      <c r="D284" s="1119" t="s">
        <v>3201</v>
      </c>
      <c r="E284" s="938"/>
      <c r="F284" s="1144"/>
    </row>
    <row r="285" spans="3:6" ht="15.75" hidden="1">
      <c r="C285" s="733"/>
      <c r="D285" s="1123" t="s">
        <v>3202</v>
      </c>
      <c r="E285" s="1145" t="s">
        <v>2634</v>
      </c>
      <c r="F285" s="1145" t="s">
        <v>2634</v>
      </c>
    </row>
    <row r="286" spans="3:6" ht="47.25" hidden="1">
      <c r="C286" s="733"/>
      <c r="D286" s="1134" t="s">
        <v>3203</v>
      </c>
      <c r="E286" s="948" t="s">
        <v>3252</v>
      </c>
      <c r="F286" s="948" t="s">
        <v>3252</v>
      </c>
    </row>
    <row r="287" spans="3:6" ht="63" hidden="1">
      <c r="C287" s="733"/>
      <c r="D287" s="1119" t="s">
        <v>3204</v>
      </c>
      <c r="E287" s="872" t="s">
        <v>2638</v>
      </c>
      <c r="F287" s="872" t="s">
        <v>2638</v>
      </c>
    </row>
    <row r="288" spans="3:6" ht="47.25" hidden="1">
      <c r="C288" s="733"/>
      <c r="D288" s="1119" t="s">
        <v>3205</v>
      </c>
      <c r="E288" s="872" t="s">
        <v>2640</v>
      </c>
      <c r="F288" s="872" t="s">
        <v>2640</v>
      </c>
    </row>
    <row r="289" spans="1:6" ht="47.25" hidden="1">
      <c r="C289" s="733"/>
      <c r="D289" s="1119" t="s">
        <v>3206</v>
      </c>
      <c r="E289" s="1144"/>
      <c r="F289" s="1144"/>
    </row>
    <row r="290" spans="1:6" ht="15.75" hidden="1">
      <c r="C290" s="733"/>
      <c r="D290" s="1124" t="s">
        <v>3202</v>
      </c>
      <c r="E290" s="1146" t="s">
        <v>2634</v>
      </c>
      <c r="F290" s="1146" t="s">
        <v>2634</v>
      </c>
    </row>
    <row r="291" spans="1:6" ht="47.25" hidden="1">
      <c r="C291" s="733"/>
      <c r="D291" s="1135" t="s">
        <v>3203</v>
      </c>
      <c r="E291" s="1147" t="s">
        <v>3252</v>
      </c>
      <c r="F291" s="1147" t="s">
        <v>3252</v>
      </c>
    </row>
    <row r="292" spans="1:6" ht="63" hidden="1">
      <c r="C292" s="733"/>
      <c r="D292" s="1119" t="s">
        <v>3207</v>
      </c>
      <c r="E292" s="872" t="s">
        <v>3253</v>
      </c>
      <c r="F292" s="872" t="s">
        <v>3253</v>
      </c>
    </row>
    <row r="293" spans="1:6" ht="63" hidden="1">
      <c r="C293" s="733"/>
      <c r="D293" s="1119" t="s">
        <v>3208</v>
      </c>
      <c r="E293" s="872" t="s">
        <v>2640</v>
      </c>
      <c r="F293" s="872" t="s">
        <v>2640</v>
      </c>
    </row>
    <row r="294" spans="1:6" ht="47.25" hidden="1">
      <c r="C294" s="733"/>
      <c r="D294" s="793" t="s">
        <v>3209</v>
      </c>
      <c r="E294" s="872" t="s">
        <v>3254</v>
      </c>
      <c r="F294" s="872" t="s">
        <v>3254</v>
      </c>
    </row>
    <row r="295" spans="1:6" ht="31.5" hidden="1">
      <c r="C295" s="733"/>
      <c r="D295" s="1119" t="s">
        <v>3210</v>
      </c>
      <c r="E295" s="872" t="s">
        <v>2646</v>
      </c>
      <c r="F295" s="872" t="s">
        <v>2646</v>
      </c>
    </row>
    <row r="296" spans="1:6" ht="31.5" hidden="1">
      <c r="C296" s="733"/>
      <c r="D296" s="1119" t="s">
        <v>3211</v>
      </c>
      <c r="E296" s="872" t="s">
        <v>2648</v>
      </c>
      <c r="F296" s="872" t="s">
        <v>2648</v>
      </c>
    </row>
    <row r="297" spans="1:6" ht="31.5" hidden="1">
      <c r="C297" s="733"/>
      <c r="D297" s="1119" t="s">
        <v>3212</v>
      </c>
      <c r="E297" s="872" t="s">
        <v>2650</v>
      </c>
      <c r="F297" s="872" t="s">
        <v>2650</v>
      </c>
    </row>
    <row r="298" spans="1:6" ht="31.5" hidden="1">
      <c r="C298" s="733"/>
      <c r="D298" s="1119" t="s">
        <v>3213</v>
      </c>
      <c r="E298" s="872" t="s">
        <v>2652</v>
      </c>
      <c r="F298" s="872" t="s">
        <v>2652</v>
      </c>
    </row>
    <row r="299" spans="1:6" ht="15.75" hidden="1">
      <c r="C299" s="733"/>
      <c r="D299" s="793" t="s">
        <v>3214</v>
      </c>
      <c r="E299" s="1141"/>
      <c r="F299" s="1141"/>
    </row>
    <row r="300" spans="1:6" ht="15.75" hidden="1">
      <c r="C300" s="733"/>
      <c r="D300" s="1119" t="s">
        <v>3215</v>
      </c>
      <c r="E300" s="872" t="s">
        <v>2655</v>
      </c>
      <c r="F300" s="872" t="s">
        <v>2655</v>
      </c>
    </row>
    <row r="301" spans="1:6" ht="31.5" hidden="1">
      <c r="C301" s="733"/>
      <c r="D301" s="1126" t="s">
        <v>3216</v>
      </c>
      <c r="E301" s="950" t="s">
        <v>2657</v>
      </c>
      <c r="F301" s="950" t="s">
        <v>2657</v>
      </c>
    </row>
    <row r="302" spans="1:6" ht="15.75">
      <c r="A302" s="1396"/>
      <c r="B302" s="1392"/>
      <c r="C302" s="1158">
        <v>921</v>
      </c>
      <c r="D302" s="1100" t="s">
        <v>2319</v>
      </c>
      <c r="E302" s="659"/>
      <c r="F302" s="1151"/>
    </row>
    <row r="303" spans="1:6" ht="31.5">
      <c r="A303" s="1399"/>
      <c r="B303" s="1420"/>
      <c r="C303" s="851"/>
      <c r="D303" s="1101" t="s">
        <v>2940</v>
      </c>
      <c r="E303" s="919">
        <v>2</v>
      </c>
      <c r="F303" s="919">
        <v>1</v>
      </c>
    </row>
  </sheetData>
  <mergeCells count="14">
    <mergeCell ref="B11:B18"/>
    <mergeCell ref="A11:A18"/>
    <mergeCell ref="A19:A31"/>
    <mergeCell ref="B19:B31"/>
    <mergeCell ref="E48:E50"/>
    <mergeCell ref="E44:E46"/>
    <mergeCell ref="B32:B50"/>
    <mergeCell ref="A32:A50"/>
    <mergeCell ref="A302:A303"/>
    <mergeCell ref="B302:B303"/>
    <mergeCell ref="F44:F46"/>
    <mergeCell ref="F48:F50"/>
    <mergeCell ref="B51:B189"/>
    <mergeCell ref="A51:A189"/>
  </mergeCells>
  <pageMargins left="0" right="0" top="0.78740157480314965" bottom="0" header="0.31496062992125984" footer="0.31496062992125984"/>
  <pageSetup paperSize="9" scale="94" fitToHeight="2" orientation="landscape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W678"/>
  <sheetViews>
    <sheetView workbookViewId="0">
      <selection activeCell="B35" sqref="B35"/>
    </sheetView>
  </sheetViews>
  <sheetFormatPr defaultRowHeight="12.75"/>
  <cols>
    <col min="1" max="1" width="9.28515625" style="733" customWidth="1"/>
    <col min="2" max="2" width="84.7109375" style="733" customWidth="1"/>
    <col min="3" max="3" width="11.28515625" style="733" customWidth="1"/>
    <col min="4" max="4" width="23.140625" style="733" customWidth="1"/>
    <col min="5" max="5" width="15.7109375" style="392" customWidth="1"/>
    <col min="6" max="6" width="15" style="392" customWidth="1"/>
    <col min="7" max="7" width="18.28515625" style="392" customWidth="1"/>
    <col min="8" max="16384" width="9.140625" style="392"/>
  </cols>
  <sheetData>
    <row r="1" spans="1:7" s="397" customFormat="1" ht="18.75" customHeight="1">
      <c r="A1" s="1406" t="s">
        <v>1766</v>
      </c>
      <c r="B1" s="1406"/>
      <c r="C1" s="1406"/>
      <c r="D1" s="1406"/>
    </row>
    <row r="2" spans="1:7" ht="15.75">
      <c r="A2" s="1407" t="s">
        <v>1767</v>
      </c>
      <c r="B2" s="1407"/>
      <c r="C2" s="1407"/>
      <c r="D2" s="1407"/>
    </row>
    <row r="3" spans="1:7" ht="8.25" customHeight="1"/>
    <row r="4" spans="1:7" s="401" customFormat="1" ht="63">
      <c r="A4" s="737" t="s">
        <v>2573</v>
      </c>
      <c r="B4" s="738" t="s">
        <v>2547</v>
      </c>
      <c r="C4" s="737" t="s">
        <v>2572</v>
      </c>
      <c r="D4" s="737" t="s">
        <v>3026</v>
      </c>
      <c r="E4" s="737" t="s">
        <v>2553</v>
      </c>
      <c r="F4" s="737" t="s">
        <v>1141</v>
      </c>
      <c r="G4" s="737" t="s">
        <v>2962</v>
      </c>
    </row>
    <row r="5" spans="1:7" s="401" customFormat="1" ht="15.75">
      <c r="A5" s="737">
        <v>1</v>
      </c>
      <c r="B5" s="737">
        <v>2</v>
      </c>
      <c r="C5" s="737">
        <v>3</v>
      </c>
      <c r="D5" s="737">
        <v>4</v>
      </c>
      <c r="E5" s="737"/>
      <c r="F5" s="737"/>
      <c r="G5" s="737"/>
    </row>
    <row r="6" spans="1:7" s="405" customFormat="1" ht="15.75">
      <c r="A6" s="775" t="s">
        <v>2064</v>
      </c>
      <c r="B6" s="811"/>
      <c r="C6" s="740"/>
      <c r="D6" s="741"/>
      <c r="E6" s="1000"/>
      <c r="F6" s="1000"/>
      <c r="G6" s="1000"/>
    </row>
    <row r="7" spans="1:7" s="437" customFormat="1" ht="15.75">
      <c r="A7" s="755">
        <v>310</v>
      </c>
      <c r="B7" s="805" t="s">
        <v>2065</v>
      </c>
      <c r="C7" s="774"/>
      <c r="D7" s="774"/>
      <c r="E7" s="998"/>
      <c r="F7" s="998"/>
      <c r="G7" s="998"/>
    </row>
    <row r="8" spans="1:7" ht="15.75">
      <c r="A8" s="744"/>
      <c r="B8" s="793" t="s">
        <v>2062</v>
      </c>
      <c r="C8" s="744" t="s">
        <v>2882</v>
      </c>
      <c r="D8" s="898"/>
      <c r="E8" s="999"/>
      <c r="F8" s="999"/>
      <c r="G8" s="999"/>
    </row>
    <row r="9" spans="1:7" ht="15.75" hidden="1">
      <c r="A9" s="744"/>
      <c r="B9" s="793" t="s">
        <v>2915</v>
      </c>
      <c r="C9" s="744"/>
      <c r="D9" s="899">
        <v>0</v>
      </c>
      <c r="E9" s="783"/>
      <c r="F9" s="783"/>
      <c r="G9" s="783"/>
    </row>
    <row r="10" spans="1:7" ht="15.75" hidden="1">
      <c r="A10" s="744"/>
      <c r="B10" s="793" t="s">
        <v>2582</v>
      </c>
      <c r="C10" s="744"/>
      <c r="D10" s="899" t="s">
        <v>2343</v>
      </c>
      <c r="E10" s="961"/>
      <c r="F10" s="961"/>
      <c r="G10" s="961"/>
    </row>
    <row r="11" spans="1:7" ht="15.75" customHeight="1">
      <c r="A11" s="744"/>
      <c r="B11" s="1079" t="s">
        <v>2340</v>
      </c>
      <c r="C11" s="744"/>
      <c r="D11" s="894" t="s">
        <v>2250</v>
      </c>
      <c r="E11" s="1001" t="s">
        <v>2557</v>
      </c>
      <c r="F11" s="1001" t="s">
        <v>2568</v>
      </c>
      <c r="G11" s="1001" t="s">
        <v>2963</v>
      </c>
    </row>
    <row r="12" spans="1:7" ht="15.75" hidden="1" customHeight="1">
      <c r="A12" s="744"/>
      <c r="B12" s="793" t="s">
        <v>2118</v>
      </c>
      <c r="C12" s="744"/>
      <c r="D12" s="894" t="s">
        <v>2250</v>
      </c>
      <c r="E12" s="1001"/>
      <c r="F12" s="1001"/>
      <c r="G12" s="1001"/>
    </row>
    <row r="13" spans="1:7" ht="15.75">
      <c r="A13" s="744"/>
      <c r="B13" s="793" t="s">
        <v>2916</v>
      </c>
      <c r="C13" s="744"/>
      <c r="D13" s="899" t="s">
        <v>2132</v>
      </c>
      <c r="E13" s="961" t="s">
        <v>2558</v>
      </c>
      <c r="F13" s="1002">
        <v>6.0000000000000001E-3</v>
      </c>
      <c r="G13" s="1002">
        <v>0.02</v>
      </c>
    </row>
    <row r="14" spans="1:7" s="423" customFormat="1" ht="15.75" hidden="1">
      <c r="A14" s="761"/>
      <c r="B14" s="793" t="s">
        <v>2917</v>
      </c>
      <c r="C14" s="761"/>
      <c r="D14" s="899"/>
      <c r="E14" s="961"/>
      <c r="F14" s="961"/>
      <c r="G14" s="961"/>
    </row>
    <row r="15" spans="1:7" s="423" customFormat="1" ht="15.75" hidden="1">
      <c r="A15" s="761"/>
      <c r="B15" s="793" t="s">
        <v>2002</v>
      </c>
      <c r="C15" s="761"/>
      <c r="D15" s="899" t="s">
        <v>2251</v>
      </c>
      <c r="E15" s="961">
        <v>0.01</v>
      </c>
      <c r="F15" s="961"/>
      <c r="G15" s="961"/>
    </row>
    <row r="16" spans="1:7" s="648" customFormat="1" ht="15.75" hidden="1">
      <c r="A16" s="777"/>
      <c r="B16" s="806" t="s">
        <v>2061</v>
      </c>
      <c r="C16" s="777"/>
      <c r="D16" s="901" t="s">
        <v>2252</v>
      </c>
      <c r="E16" s="1003"/>
      <c r="F16" s="1003"/>
      <c r="G16" s="1003"/>
    </row>
    <row r="17" spans="1:7" s="437" customFormat="1" ht="15.75" hidden="1">
      <c r="A17" s="755">
        <v>320</v>
      </c>
      <c r="B17" s="805" t="s">
        <v>2119</v>
      </c>
      <c r="C17" s="774"/>
      <c r="D17" s="774"/>
      <c r="E17" s="998"/>
      <c r="F17" s="998"/>
      <c r="G17" s="998"/>
    </row>
    <row r="18" spans="1:7" ht="15.75" hidden="1">
      <c r="A18" s="744"/>
      <c r="B18" s="793" t="s">
        <v>2120</v>
      </c>
      <c r="C18" s="744" t="s">
        <v>2583</v>
      </c>
      <c r="D18" s="898"/>
      <c r="E18" s="999"/>
      <c r="F18" s="999"/>
      <c r="G18" s="999"/>
    </row>
    <row r="19" spans="1:7" ht="31.5" hidden="1">
      <c r="A19" s="744"/>
      <c r="B19" s="793" t="s">
        <v>2341</v>
      </c>
      <c r="C19" s="744"/>
      <c r="D19" s="908">
        <v>0.5</v>
      </c>
      <c r="E19" s="839" t="s">
        <v>2559</v>
      </c>
      <c r="F19" s="839" t="s">
        <v>2559</v>
      </c>
      <c r="G19" s="839"/>
    </row>
    <row r="20" spans="1:7" s="423" customFormat="1" ht="15.75" hidden="1">
      <c r="A20" s="753"/>
      <c r="B20" s="806" t="s">
        <v>1980</v>
      </c>
      <c r="C20" s="754"/>
      <c r="D20" s="901">
        <v>0</v>
      </c>
      <c r="E20" s="1004"/>
      <c r="F20" s="1004"/>
      <c r="G20" s="1004"/>
    </row>
    <row r="21" spans="1:7" s="409" customFormat="1" ht="15.75" hidden="1">
      <c r="A21" s="755">
        <v>330</v>
      </c>
      <c r="B21" s="805" t="s">
        <v>2918</v>
      </c>
      <c r="C21" s="756"/>
      <c r="D21" s="755"/>
      <c r="E21" s="991"/>
      <c r="F21" s="991"/>
      <c r="G21" s="991"/>
    </row>
    <row r="22" spans="1:7" ht="15.75" hidden="1">
      <c r="A22" s="744"/>
      <c r="B22" s="793" t="s">
        <v>2919</v>
      </c>
      <c r="C22" s="744" t="s">
        <v>2584</v>
      </c>
      <c r="D22" s="899"/>
      <c r="E22" s="783"/>
      <c r="F22" s="783"/>
      <c r="G22" s="783"/>
    </row>
    <row r="23" spans="1:7" ht="15.75" hidden="1">
      <c r="A23" s="744"/>
      <c r="B23" s="793" t="s">
        <v>2060</v>
      </c>
      <c r="C23" s="744"/>
      <c r="D23" s="899"/>
      <c r="E23" s="783"/>
      <c r="F23" s="783"/>
      <c r="G23" s="783"/>
    </row>
    <row r="24" spans="1:7" ht="15.75" hidden="1">
      <c r="A24" s="744"/>
      <c r="B24" s="793" t="s">
        <v>2122</v>
      </c>
      <c r="C24" s="744"/>
      <c r="D24" s="899">
        <v>0</v>
      </c>
      <c r="E24" s="783"/>
      <c r="F24" s="783"/>
      <c r="G24" s="783"/>
    </row>
    <row r="25" spans="1:7" ht="15.75" hidden="1">
      <c r="A25" s="744"/>
      <c r="B25" s="793" t="s">
        <v>2121</v>
      </c>
      <c r="C25" s="744"/>
      <c r="D25" s="899" t="s">
        <v>2342</v>
      </c>
      <c r="E25" s="783"/>
      <c r="F25" s="783"/>
      <c r="G25" s="783">
        <v>3.0000000000000001E-3</v>
      </c>
    </row>
    <row r="26" spans="1:7" ht="18" hidden="1" customHeight="1">
      <c r="A26" s="755"/>
      <c r="B26" s="793" t="s">
        <v>2003</v>
      </c>
      <c r="C26" s="744"/>
      <c r="D26" s="900">
        <v>0.2</v>
      </c>
      <c r="E26" s="783"/>
      <c r="F26" s="783"/>
      <c r="G26" s="783"/>
    </row>
    <row r="27" spans="1:7" s="405" customFormat="1" ht="15.75">
      <c r="A27" s="798" t="s">
        <v>1981</v>
      </c>
      <c r="B27" s="932"/>
      <c r="C27" s="926"/>
      <c r="D27" s="933"/>
      <c r="E27" s="1000"/>
      <c r="F27" s="1000"/>
      <c r="G27" s="1000"/>
    </row>
    <row r="28" spans="1:7" s="437" customFormat="1" ht="15.75">
      <c r="A28" s="927">
        <v>410</v>
      </c>
      <c r="B28" s="934" t="s">
        <v>3019</v>
      </c>
      <c r="C28" s="935"/>
      <c r="D28" s="931"/>
      <c r="E28" s="998"/>
      <c r="F28" s="998"/>
      <c r="G28" s="998"/>
    </row>
    <row r="29" spans="1:7" ht="15.75" hidden="1">
      <c r="A29" s="744"/>
      <c r="B29" s="793" t="s">
        <v>2923</v>
      </c>
      <c r="C29" s="762" t="s">
        <v>2586</v>
      </c>
      <c r="D29" s="898"/>
      <c r="E29" s="999"/>
      <c r="F29" s="999"/>
      <c r="G29" s="999"/>
    </row>
    <row r="30" spans="1:7" ht="15.75" hidden="1">
      <c r="A30" s="744"/>
      <c r="B30" s="793" t="s">
        <v>2921</v>
      </c>
      <c r="C30" s="762"/>
      <c r="D30" s="908">
        <v>1</v>
      </c>
      <c r="E30" s="839">
        <v>0</v>
      </c>
      <c r="F30" s="839"/>
      <c r="G30" s="839">
        <v>0</v>
      </c>
    </row>
    <row r="31" spans="1:7" ht="15.75" hidden="1">
      <c r="A31" s="744"/>
      <c r="B31" s="793" t="s">
        <v>2920</v>
      </c>
      <c r="C31" s="762"/>
      <c r="D31" s="908">
        <v>0.5</v>
      </c>
      <c r="E31" s="839"/>
      <c r="F31" s="839"/>
      <c r="G31" s="839"/>
    </row>
    <row r="32" spans="1:7" ht="15.75" hidden="1">
      <c r="A32" s="744"/>
      <c r="B32" s="793" t="s">
        <v>2922</v>
      </c>
      <c r="C32" s="762"/>
      <c r="D32" s="908">
        <v>3</v>
      </c>
      <c r="E32" s="1005" t="s">
        <v>2560</v>
      </c>
      <c r="F32" s="839" t="s">
        <v>2569</v>
      </c>
      <c r="G32" s="873" t="s">
        <v>2965</v>
      </c>
    </row>
    <row r="33" spans="1:8" ht="15.75" hidden="1">
      <c r="A33" s="744"/>
      <c r="B33" s="793" t="s">
        <v>2585</v>
      </c>
      <c r="C33" s="762"/>
      <c r="D33" s="908">
        <v>1</v>
      </c>
      <c r="E33" s="839"/>
      <c r="F33" s="839"/>
      <c r="G33" s="839"/>
      <c r="H33" s="826"/>
    </row>
    <row r="34" spans="1:8" ht="15.75" hidden="1">
      <c r="A34" s="744"/>
      <c r="B34" s="793" t="s">
        <v>2004</v>
      </c>
      <c r="C34" s="762"/>
      <c r="D34" s="908">
        <v>1</v>
      </c>
      <c r="E34" s="839"/>
      <c r="F34" s="839"/>
      <c r="G34" s="839"/>
    </row>
    <row r="35" spans="1:8" ht="31.5">
      <c r="A35" s="770"/>
      <c r="B35" s="892" t="s">
        <v>2128</v>
      </c>
      <c r="C35" s="744" t="s">
        <v>2587</v>
      </c>
      <c r="D35" s="956"/>
      <c r="E35" s="999"/>
      <c r="F35" s="999"/>
      <c r="G35" s="999"/>
    </row>
    <row r="36" spans="1:8" ht="15.75">
      <c r="A36" s="744"/>
      <c r="B36" s="892"/>
      <c r="C36" s="744"/>
      <c r="D36" s="759"/>
      <c r="E36" s="783"/>
      <c r="F36" s="783"/>
      <c r="G36" s="783"/>
    </row>
    <row r="37" spans="1:8" s="423" customFormat="1" ht="15.75" customHeight="1">
      <c r="A37" s="761"/>
      <c r="B37" s="1023" t="s">
        <v>1781</v>
      </c>
      <c r="C37" s="938"/>
      <c r="D37" s="1078" t="s">
        <v>3008</v>
      </c>
      <c r="E37" s="925" t="s">
        <v>2561</v>
      </c>
      <c r="F37" s="925" t="s">
        <v>2570</v>
      </c>
      <c r="G37" s="925" t="s">
        <v>2971</v>
      </c>
    </row>
    <row r="38" spans="1:8" s="423" customFormat="1" ht="15.75" customHeight="1">
      <c r="A38" s="761"/>
      <c r="B38" s="1393" t="s">
        <v>2005</v>
      </c>
      <c r="C38" s="973"/>
      <c r="D38" s="1385" t="s">
        <v>3012</v>
      </c>
      <c r="E38" s="1448" t="s">
        <v>2562</v>
      </c>
      <c r="F38" s="1449" t="s">
        <v>2571</v>
      </c>
      <c r="G38" s="1449" t="s">
        <v>2972</v>
      </c>
    </row>
    <row r="39" spans="1:8" s="423" customFormat="1" ht="15.75" customHeight="1">
      <c r="A39" s="761"/>
      <c r="B39" s="1393"/>
      <c r="C39" s="973"/>
      <c r="D39" s="1385"/>
      <c r="E39" s="1448"/>
      <c r="F39" s="1449"/>
      <c r="G39" s="1449"/>
    </row>
    <row r="40" spans="1:8" s="423" customFormat="1" ht="15.75" customHeight="1">
      <c r="A40" s="761"/>
      <c r="B40" s="1024" t="s">
        <v>2006</v>
      </c>
      <c r="C40" s="974"/>
      <c r="D40" s="1082" t="s">
        <v>3018</v>
      </c>
      <c r="E40" s="925" t="s">
        <v>2563</v>
      </c>
      <c r="F40" s="925" t="s">
        <v>1371</v>
      </c>
      <c r="G40" s="925" t="s">
        <v>2972</v>
      </c>
    </row>
    <row r="41" spans="1:8" s="423" customFormat="1" ht="31.5" hidden="1">
      <c r="A41" s="761"/>
      <c r="B41" s="892" t="s">
        <v>2268</v>
      </c>
      <c r="C41" s="975" t="s">
        <v>919</v>
      </c>
      <c r="D41" s="982"/>
      <c r="E41" s="979"/>
      <c r="F41" s="979"/>
      <c r="G41" s="979"/>
    </row>
    <row r="42" spans="1:8" s="488" customFormat="1" ht="15.75" hidden="1" customHeight="1">
      <c r="A42" s="744"/>
      <c r="B42" s="891" t="s">
        <v>2007</v>
      </c>
      <c r="C42" s="975"/>
      <c r="D42" s="923">
        <v>2</v>
      </c>
      <c r="E42" s="886"/>
      <c r="F42" s="886"/>
      <c r="G42" s="886"/>
    </row>
    <row r="43" spans="1:8" s="423" customFormat="1" ht="15.75" hidden="1" customHeight="1">
      <c r="A43" s="761"/>
      <c r="B43" s="1023" t="s">
        <v>2008</v>
      </c>
      <c r="C43" s="1078"/>
      <c r="D43" s="1078" t="s">
        <v>3017</v>
      </c>
      <c r="E43" s="1006"/>
      <c r="F43" s="1006"/>
      <c r="G43" s="1006"/>
    </row>
    <row r="44" spans="1:8" s="423" customFormat="1" ht="15.75" hidden="1" customHeight="1">
      <c r="A44" s="761"/>
      <c r="B44" s="1023" t="s">
        <v>2009</v>
      </c>
      <c r="C44" s="951"/>
      <c r="D44" s="1078" t="s">
        <v>3012</v>
      </c>
      <c r="E44" s="1006"/>
      <c r="F44" s="1006"/>
      <c r="G44" s="1006"/>
    </row>
    <row r="45" spans="1:8" s="423" customFormat="1" ht="15.75" hidden="1" customHeight="1">
      <c r="A45" s="755"/>
      <c r="B45" s="1024" t="s">
        <v>2010</v>
      </c>
      <c r="C45" s="981"/>
      <c r="D45" s="1082" t="s">
        <v>3016</v>
      </c>
      <c r="E45" s="1006"/>
      <c r="F45" s="1006"/>
      <c r="G45" s="1006"/>
    </row>
    <row r="46" spans="1:8" ht="31.5" hidden="1">
      <c r="A46" s="770"/>
      <c r="B46" s="892" t="s">
        <v>2011</v>
      </c>
      <c r="C46" s="976" t="s">
        <v>2588</v>
      </c>
      <c r="D46" s="923">
        <v>46</v>
      </c>
      <c r="E46" s="1007"/>
      <c r="F46" s="1007"/>
      <c r="G46" s="1007"/>
    </row>
    <row r="47" spans="1:8" ht="15.75" hidden="1">
      <c r="A47" s="770"/>
      <c r="B47" s="892" t="s">
        <v>2123</v>
      </c>
      <c r="C47" s="976" t="s">
        <v>2589</v>
      </c>
      <c r="D47" s="983" t="s">
        <v>3015</v>
      </c>
      <c r="E47" s="980"/>
      <c r="F47" s="980"/>
      <c r="G47" s="980"/>
    </row>
    <row r="48" spans="1:8" ht="31.5" hidden="1">
      <c r="A48" s="770"/>
      <c r="B48" s="893" t="s">
        <v>2335</v>
      </c>
      <c r="C48" s="977" t="s">
        <v>922</v>
      </c>
      <c r="D48" s="921"/>
      <c r="E48" s="838"/>
      <c r="F48" s="838"/>
      <c r="G48" s="838"/>
    </row>
    <row r="49" spans="1:7" ht="15.75" hidden="1">
      <c r="A49" s="770"/>
      <c r="B49" s="937"/>
      <c r="C49" s="978"/>
      <c r="D49" s="921"/>
      <c r="E49" s="838"/>
      <c r="F49" s="838"/>
      <c r="G49" s="838"/>
    </row>
    <row r="50" spans="1:7" ht="15.75" hidden="1" customHeight="1">
      <c r="A50" s="770"/>
      <c r="B50" s="1024" t="s">
        <v>2008</v>
      </c>
      <c r="C50" s="974"/>
      <c r="D50" s="1082" t="s">
        <v>3013</v>
      </c>
      <c r="E50" s="531"/>
      <c r="F50" s="531"/>
      <c r="G50" s="531"/>
    </row>
    <row r="51" spans="1:7" ht="15.75" hidden="1" customHeight="1">
      <c r="A51" s="770"/>
      <c r="B51" s="1024" t="s">
        <v>2012</v>
      </c>
      <c r="C51" s="974"/>
      <c r="D51" s="1082" t="s">
        <v>3014</v>
      </c>
      <c r="E51" s="531"/>
      <c r="F51" s="531"/>
      <c r="G51" s="531"/>
    </row>
    <row r="52" spans="1:7" ht="15.75" hidden="1">
      <c r="A52" s="770"/>
      <c r="B52" s="1024" t="s">
        <v>2010</v>
      </c>
      <c r="C52" s="974"/>
      <c r="D52" s="1082" t="s">
        <v>3011</v>
      </c>
      <c r="E52" s="531"/>
      <c r="F52" s="531"/>
      <c r="G52" s="531"/>
    </row>
    <row r="53" spans="1:7" ht="31.5" hidden="1">
      <c r="A53" s="770"/>
      <c r="B53" s="893" t="s">
        <v>2105</v>
      </c>
      <c r="C53" s="661"/>
      <c r="D53" s="659"/>
      <c r="E53" s="870"/>
      <c r="F53" s="870"/>
      <c r="G53" s="870"/>
    </row>
    <row r="54" spans="1:7" ht="15.75" hidden="1">
      <c r="A54" s="770"/>
      <c r="B54" s="1393" t="s">
        <v>2008</v>
      </c>
      <c r="C54" s="973"/>
      <c r="D54" s="1385" t="s">
        <v>3010</v>
      </c>
      <c r="E54" s="531"/>
      <c r="F54" s="531"/>
      <c r="G54" s="531"/>
    </row>
    <row r="55" spans="1:7" ht="15.75" hidden="1">
      <c r="A55" s="770"/>
      <c r="B55" s="1393"/>
      <c r="C55" s="973"/>
      <c r="D55" s="1385"/>
      <c r="E55" s="531"/>
      <c r="F55" s="531"/>
      <c r="G55" s="531"/>
    </row>
    <row r="56" spans="1:7" ht="15.75" hidden="1" customHeight="1">
      <c r="A56" s="770"/>
      <c r="B56" s="1393" t="s">
        <v>2012</v>
      </c>
      <c r="C56" s="938"/>
      <c r="D56" s="1385" t="s">
        <v>3011</v>
      </c>
      <c r="E56" s="531"/>
      <c r="F56" s="531"/>
      <c r="G56" s="1011" t="s">
        <v>2966</v>
      </c>
    </row>
    <row r="57" spans="1:7" ht="15.75" hidden="1">
      <c r="A57" s="770"/>
      <c r="B57" s="1393"/>
      <c r="C57" s="938"/>
      <c r="D57" s="1385"/>
      <c r="E57" s="531"/>
      <c r="F57" s="531"/>
      <c r="G57" s="531"/>
    </row>
    <row r="58" spans="1:7" ht="15.75" hidden="1" customHeight="1">
      <c r="A58" s="770"/>
      <c r="B58" s="1450" t="s">
        <v>2010</v>
      </c>
      <c r="C58" s="939"/>
      <c r="D58" s="1452" t="s">
        <v>3012</v>
      </c>
      <c r="E58" s="1008"/>
      <c r="F58" s="1008"/>
      <c r="G58" s="1008"/>
    </row>
    <row r="59" spans="1:7" s="409" customFormat="1" ht="15.75" hidden="1">
      <c r="A59" s="773"/>
      <c r="B59" s="1451"/>
      <c r="C59" s="940"/>
      <c r="D59" s="1453"/>
      <c r="E59" s="993"/>
      <c r="F59" s="993"/>
      <c r="G59" s="993"/>
    </row>
    <row r="60" spans="1:7" s="409" customFormat="1" ht="31.5" hidden="1">
      <c r="A60" s="755">
        <v>411</v>
      </c>
      <c r="B60" s="805" t="s">
        <v>1984</v>
      </c>
      <c r="C60" s="951"/>
      <c r="D60" s="1078"/>
      <c r="E60" s="1009"/>
      <c r="F60" s="1009"/>
      <c r="G60" s="1009"/>
    </row>
    <row r="61" spans="1:7" ht="15.75" hidden="1">
      <c r="A61" s="755"/>
      <c r="B61" s="793" t="s">
        <v>2124</v>
      </c>
      <c r="C61" s="744" t="s">
        <v>2590</v>
      </c>
      <c r="D61" s="898"/>
      <c r="E61" s="999"/>
      <c r="F61" s="999"/>
      <c r="G61" s="999"/>
    </row>
    <row r="62" spans="1:7" ht="15.75" hidden="1">
      <c r="A62" s="744"/>
      <c r="B62" s="793" t="s">
        <v>2269</v>
      </c>
      <c r="C62" s="744"/>
      <c r="D62" s="899">
        <v>1</v>
      </c>
      <c r="E62" s="783"/>
      <c r="F62" s="783"/>
      <c r="G62" s="783"/>
    </row>
    <row r="63" spans="1:7" ht="15.75" hidden="1">
      <c r="A63" s="766"/>
      <c r="B63" s="806" t="s">
        <v>2924</v>
      </c>
      <c r="C63" s="766"/>
      <c r="D63" s="901">
        <v>3</v>
      </c>
      <c r="E63" s="1004"/>
      <c r="F63" s="1004"/>
      <c r="G63" s="1004"/>
    </row>
    <row r="64" spans="1:7" s="409" customFormat="1" ht="15.75" hidden="1">
      <c r="A64" s="755">
        <v>412</v>
      </c>
      <c r="B64" s="805" t="s">
        <v>1809</v>
      </c>
      <c r="C64" s="780" t="s">
        <v>2591</v>
      </c>
      <c r="D64" s="902"/>
      <c r="E64" s="991"/>
      <c r="F64" s="991"/>
      <c r="G64" s="991"/>
    </row>
    <row r="65" spans="1:7" ht="15.75" hidden="1">
      <c r="A65" s="766"/>
      <c r="B65" s="813" t="s">
        <v>1780</v>
      </c>
      <c r="C65" s="781"/>
      <c r="D65" s="903"/>
      <c r="E65" s="1010"/>
      <c r="F65" s="1010"/>
      <c r="G65" s="1010"/>
    </row>
    <row r="66" spans="1:7" s="409" customFormat="1" ht="15.75" hidden="1">
      <c r="A66" s="755">
        <v>413</v>
      </c>
      <c r="B66" s="805" t="s">
        <v>3009</v>
      </c>
      <c r="C66" s="782"/>
      <c r="D66" s="759"/>
      <c r="E66" s="783"/>
      <c r="F66" s="783"/>
      <c r="G66" s="783"/>
    </row>
    <row r="67" spans="1:7" s="409" customFormat="1" ht="15.75" hidden="1">
      <c r="A67" s="747"/>
      <c r="B67" s="809" t="s">
        <v>2125</v>
      </c>
      <c r="C67" s="782" t="s">
        <v>2592</v>
      </c>
      <c r="D67" s="954">
        <v>0</v>
      </c>
      <c r="E67" s="783"/>
      <c r="F67" s="783"/>
      <c r="G67" s="783"/>
    </row>
    <row r="68" spans="1:7" s="409" customFormat="1" ht="15.75" hidden="1">
      <c r="A68" s="757"/>
      <c r="B68" s="809" t="s">
        <v>2607</v>
      </c>
      <c r="C68" s="782" t="s">
        <v>2593</v>
      </c>
      <c r="D68" s="759"/>
      <c r="E68" s="783"/>
      <c r="F68" s="783"/>
      <c r="G68" s="783"/>
    </row>
    <row r="69" spans="1:7" s="409" customFormat="1" ht="15.75" hidden="1">
      <c r="A69" s="757"/>
      <c r="B69" s="793" t="s">
        <v>2927</v>
      </c>
      <c r="C69" s="782"/>
      <c r="D69" s="759"/>
      <c r="E69" s="783"/>
      <c r="F69" s="783"/>
      <c r="G69" s="783"/>
    </row>
    <row r="70" spans="1:7" s="409" customFormat="1" ht="15.75" hidden="1">
      <c r="A70" s="755">
        <v>413</v>
      </c>
      <c r="B70" s="793" t="s">
        <v>1913</v>
      </c>
      <c r="C70" s="782"/>
      <c r="D70" s="904" t="s">
        <v>2345</v>
      </c>
      <c r="E70" s="992" t="s">
        <v>2564</v>
      </c>
      <c r="F70" s="993"/>
      <c r="G70" s="993"/>
    </row>
    <row r="71" spans="1:7" s="409" customFormat="1" ht="15.75" hidden="1">
      <c r="A71" s="757"/>
      <c r="B71" s="793" t="s">
        <v>2357</v>
      </c>
      <c r="C71" s="782"/>
      <c r="D71" s="904" t="s">
        <v>2346</v>
      </c>
      <c r="E71" s="993"/>
      <c r="F71" s="993"/>
      <c r="G71" s="993"/>
    </row>
    <row r="72" spans="1:7" ht="15.75" hidden="1">
      <c r="A72" s="757"/>
      <c r="B72" s="814" t="s">
        <v>1768</v>
      </c>
      <c r="C72" s="782"/>
      <c r="D72" s="904" t="s">
        <v>2347</v>
      </c>
      <c r="E72" s="531"/>
      <c r="F72" s="531"/>
      <c r="G72" s="1011" t="s">
        <v>2975</v>
      </c>
    </row>
    <row r="73" spans="1:7" ht="15.75" hidden="1">
      <c r="A73" s="757"/>
      <c r="B73" s="784" t="s">
        <v>1769</v>
      </c>
      <c r="C73" s="782"/>
      <c r="D73" s="904" t="s">
        <v>2348</v>
      </c>
      <c r="E73" s="1011"/>
      <c r="F73" s="1011"/>
      <c r="G73" s="1011" t="s">
        <v>2979</v>
      </c>
    </row>
    <row r="74" spans="1:7" ht="15.75" hidden="1">
      <c r="A74" s="757"/>
      <c r="B74" s="814" t="s">
        <v>1770</v>
      </c>
      <c r="C74" s="782"/>
      <c r="D74" s="904" t="s">
        <v>2349</v>
      </c>
      <c r="E74" s="1011"/>
      <c r="F74" s="1011"/>
      <c r="G74" s="1011" t="s">
        <v>2980</v>
      </c>
    </row>
    <row r="75" spans="1:7" ht="15.75" hidden="1">
      <c r="A75" s="750"/>
      <c r="B75" s="784" t="s">
        <v>1771</v>
      </c>
      <c r="C75" s="782"/>
      <c r="D75" s="904" t="s">
        <v>2350</v>
      </c>
      <c r="E75" s="531"/>
      <c r="F75" s="531"/>
      <c r="G75" s="531"/>
    </row>
    <row r="76" spans="1:7" ht="15.75" hidden="1">
      <c r="A76" s="757"/>
      <c r="B76" s="784" t="s">
        <v>2926</v>
      </c>
      <c r="C76" s="782"/>
      <c r="D76" s="905"/>
      <c r="E76" s="840"/>
      <c r="F76" s="840"/>
      <c r="G76" s="840"/>
    </row>
    <row r="77" spans="1:7" ht="15.75" hidden="1">
      <c r="A77" s="757"/>
      <c r="B77" s="793" t="s">
        <v>1913</v>
      </c>
      <c r="C77" s="782"/>
      <c r="D77" s="904" t="s">
        <v>2352</v>
      </c>
      <c r="E77" s="531"/>
      <c r="F77" s="531"/>
      <c r="G77" s="531"/>
    </row>
    <row r="78" spans="1:7" ht="15.75" hidden="1">
      <c r="A78" s="750"/>
      <c r="B78" s="784" t="s">
        <v>1768</v>
      </c>
      <c r="C78" s="782"/>
      <c r="D78" s="872" t="s">
        <v>2413</v>
      </c>
      <c r="E78" s="531"/>
      <c r="F78" s="531"/>
      <c r="G78" s="1011" t="s">
        <v>2976</v>
      </c>
    </row>
    <row r="79" spans="1:7" ht="15.75" hidden="1">
      <c r="A79" s="747"/>
      <c r="B79" s="814" t="s">
        <v>1769</v>
      </c>
      <c r="C79" s="782"/>
      <c r="D79" s="872" t="s">
        <v>2414</v>
      </c>
      <c r="E79" s="531"/>
      <c r="F79" s="531"/>
      <c r="G79" s="1011" t="s">
        <v>2978</v>
      </c>
    </row>
    <row r="80" spans="1:7" ht="15.75" hidden="1">
      <c r="A80" s="757"/>
      <c r="B80" s="814" t="s">
        <v>1770</v>
      </c>
      <c r="C80" s="782"/>
      <c r="D80" s="872" t="s">
        <v>2415</v>
      </c>
      <c r="E80" s="531"/>
      <c r="F80" s="531"/>
      <c r="G80" s="1011" t="s">
        <v>2981</v>
      </c>
    </row>
    <row r="81" spans="1:7" ht="15.75" hidden="1">
      <c r="A81" s="757"/>
      <c r="B81" s="814" t="s">
        <v>1771</v>
      </c>
      <c r="C81" s="782"/>
      <c r="D81" s="872" t="s">
        <v>2416</v>
      </c>
      <c r="E81" s="531"/>
      <c r="F81" s="531"/>
      <c r="G81" s="531"/>
    </row>
    <row r="82" spans="1:7" ht="32.25" hidden="1" customHeight="1">
      <c r="A82" s="757"/>
      <c r="B82" s="809" t="s">
        <v>2925</v>
      </c>
      <c r="C82" s="782"/>
      <c r="D82" s="905"/>
      <c r="E82" s="840"/>
      <c r="F82" s="840"/>
      <c r="G82" s="840"/>
    </row>
    <row r="83" spans="1:7" ht="15.75" hidden="1">
      <c r="A83" s="750"/>
      <c r="B83" s="808" t="s">
        <v>1913</v>
      </c>
      <c r="C83" s="782"/>
      <c r="D83" s="904" t="s">
        <v>2358</v>
      </c>
      <c r="E83" s="531"/>
      <c r="F83" s="531"/>
      <c r="G83" s="531"/>
    </row>
    <row r="84" spans="1:7" ht="15.75" hidden="1">
      <c r="A84" s="750"/>
      <c r="B84" s="793" t="s">
        <v>2357</v>
      </c>
      <c r="C84" s="782"/>
      <c r="D84" s="904" t="s">
        <v>2358</v>
      </c>
      <c r="E84" s="531"/>
      <c r="F84" s="531"/>
      <c r="G84" s="531"/>
    </row>
    <row r="85" spans="1:7" ht="15.75" hidden="1">
      <c r="A85" s="747"/>
      <c r="B85" s="784" t="s">
        <v>1768</v>
      </c>
      <c r="C85" s="782"/>
      <c r="D85" s="904" t="s">
        <v>2358</v>
      </c>
      <c r="E85" s="531"/>
      <c r="F85" s="531"/>
      <c r="G85" s="531"/>
    </row>
    <row r="86" spans="1:7" ht="31.5" hidden="1">
      <c r="A86" s="757"/>
      <c r="B86" s="793" t="s">
        <v>2928</v>
      </c>
      <c r="C86" s="782"/>
      <c r="D86" s="905"/>
      <c r="E86" s="840"/>
      <c r="F86" s="840"/>
      <c r="G86" s="840"/>
    </row>
    <row r="87" spans="1:7" ht="15.75" hidden="1">
      <c r="A87" s="757"/>
      <c r="B87" s="808" t="s">
        <v>1913</v>
      </c>
      <c r="C87" s="782"/>
      <c r="D87" s="904" t="s">
        <v>2151</v>
      </c>
      <c r="E87" s="531"/>
      <c r="F87" s="531"/>
      <c r="G87" s="531"/>
    </row>
    <row r="88" spans="1:7" ht="15.75" hidden="1">
      <c r="A88" s="757"/>
      <c r="B88" s="793" t="s">
        <v>2357</v>
      </c>
      <c r="C88" s="782"/>
      <c r="D88" s="904" t="s">
        <v>2359</v>
      </c>
      <c r="E88" s="531"/>
      <c r="F88" s="531"/>
      <c r="G88" s="531"/>
    </row>
    <row r="89" spans="1:7" ht="15.75" hidden="1">
      <c r="A89" s="757"/>
      <c r="B89" s="784" t="s">
        <v>1768</v>
      </c>
      <c r="C89" s="782"/>
      <c r="D89" s="904" t="s">
        <v>2152</v>
      </c>
      <c r="E89" s="531"/>
      <c r="F89" s="531"/>
      <c r="G89" s="531"/>
    </row>
    <row r="90" spans="1:7" ht="15.75" hidden="1">
      <c r="A90" s="757"/>
      <c r="B90" s="814" t="s">
        <v>1769</v>
      </c>
      <c r="C90" s="782"/>
      <c r="D90" s="904" t="s">
        <v>2147</v>
      </c>
      <c r="E90" s="531"/>
      <c r="F90" s="531"/>
      <c r="G90" s="531"/>
    </row>
    <row r="91" spans="1:7" ht="15.75" hidden="1">
      <c r="A91" s="757"/>
      <c r="B91" s="814" t="s">
        <v>1770</v>
      </c>
      <c r="C91" s="782"/>
      <c r="D91" s="904" t="s">
        <v>2148</v>
      </c>
      <c r="E91" s="531"/>
      <c r="F91" s="531"/>
      <c r="G91" s="531"/>
    </row>
    <row r="92" spans="1:7" ht="38.25" hidden="1" customHeight="1">
      <c r="A92" s="750"/>
      <c r="B92" s="808" t="s">
        <v>2608</v>
      </c>
      <c r="C92" s="782" t="s">
        <v>2594</v>
      </c>
      <c r="D92" s="759"/>
      <c r="E92" s="783"/>
      <c r="F92" s="783"/>
      <c r="G92" s="783"/>
    </row>
    <row r="93" spans="1:7" ht="15.75" hidden="1">
      <c r="A93" s="747"/>
      <c r="B93" s="808" t="s">
        <v>2360</v>
      </c>
      <c r="C93" s="782"/>
      <c r="D93" s="906" t="s">
        <v>2361</v>
      </c>
      <c r="E93" s="1012">
        <v>0.16</v>
      </c>
      <c r="F93" s="1012"/>
      <c r="G93" s="1001" t="s">
        <v>2977</v>
      </c>
    </row>
    <row r="94" spans="1:7" ht="15.75" hidden="1">
      <c r="A94" s="747"/>
      <c r="B94" s="793" t="s">
        <v>2126</v>
      </c>
      <c r="C94" s="782" t="s">
        <v>2595</v>
      </c>
      <c r="D94" s="759"/>
      <c r="E94" s="783"/>
      <c r="F94" s="783"/>
      <c r="G94" s="783"/>
    </row>
    <row r="95" spans="1:7" ht="15.75" hidden="1">
      <c r="A95" s="757"/>
      <c r="B95" s="814" t="s">
        <v>1769</v>
      </c>
      <c r="C95" s="828"/>
      <c r="D95" s="954">
        <v>0</v>
      </c>
      <c r="E95" s="531"/>
      <c r="F95" s="531"/>
      <c r="G95" s="531"/>
    </row>
    <row r="96" spans="1:7" ht="15.75" hidden="1">
      <c r="A96" s="757"/>
      <c r="B96" s="814" t="s">
        <v>1770</v>
      </c>
      <c r="C96" s="828"/>
      <c r="D96" s="954">
        <v>0</v>
      </c>
      <c r="E96" s="531"/>
      <c r="F96" s="531"/>
      <c r="G96" s="531"/>
    </row>
    <row r="97" spans="1:7" ht="15.75" hidden="1">
      <c r="A97" s="747"/>
      <c r="B97" s="814" t="s">
        <v>2127</v>
      </c>
      <c r="C97" s="782"/>
      <c r="D97" s="954">
        <v>0</v>
      </c>
      <c r="E97" s="531"/>
      <c r="F97" s="531"/>
      <c r="G97" s="531"/>
    </row>
    <row r="98" spans="1:7" ht="35.25" hidden="1" customHeight="1">
      <c r="A98" s="757"/>
      <c r="B98" s="808" t="s">
        <v>2332</v>
      </c>
      <c r="C98" s="782" t="s">
        <v>2596</v>
      </c>
      <c r="D98" s="954">
        <v>0</v>
      </c>
      <c r="E98" s="783"/>
      <c r="F98" s="783"/>
      <c r="G98" s="783"/>
    </row>
    <row r="99" spans="1:7" ht="31.5" hidden="1">
      <c r="A99" s="757"/>
      <c r="B99" s="808" t="s">
        <v>2609</v>
      </c>
      <c r="C99" s="782" t="s">
        <v>2597</v>
      </c>
      <c r="D99" s="907"/>
      <c r="E99" s="785"/>
      <c r="F99" s="785"/>
      <c r="G99" s="785"/>
    </row>
    <row r="100" spans="1:7" ht="15.75" hidden="1">
      <c r="A100" s="757"/>
      <c r="B100" s="808" t="s">
        <v>2270</v>
      </c>
      <c r="C100" s="782"/>
      <c r="D100" s="759"/>
      <c r="E100" s="783"/>
      <c r="F100" s="783"/>
      <c r="G100" s="783"/>
    </row>
    <row r="101" spans="1:7" ht="15.75" hidden="1">
      <c r="A101" s="757"/>
      <c r="B101" s="808" t="s">
        <v>2130</v>
      </c>
      <c r="C101" s="828"/>
      <c r="D101" s="908" t="s">
        <v>2093</v>
      </c>
      <c r="E101" s="1011"/>
      <c r="F101" s="1011"/>
      <c r="G101" s="1011"/>
    </row>
    <row r="102" spans="1:7" ht="15.75" hidden="1">
      <c r="A102" s="757"/>
      <c r="B102" s="808" t="s">
        <v>2611</v>
      </c>
      <c r="C102" s="828"/>
      <c r="D102" s="954">
        <v>0</v>
      </c>
      <c r="E102" s="783"/>
      <c r="F102" s="783"/>
      <c r="G102" s="783"/>
    </row>
    <row r="103" spans="1:7" ht="15.75" hidden="1">
      <c r="A103" s="750"/>
      <c r="B103" s="808" t="s">
        <v>1782</v>
      </c>
      <c r="C103" s="782"/>
      <c r="D103" s="954" t="s">
        <v>1776</v>
      </c>
      <c r="E103" s="1012">
        <v>4.0000000000000001E-3</v>
      </c>
      <c r="F103" s="1012"/>
      <c r="G103" s="1012"/>
    </row>
    <row r="104" spans="1:7" ht="15.75" hidden="1">
      <c r="A104" s="750"/>
      <c r="B104" s="808" t="s">
        <v>2365</v>
      </c>
      <c r="C104" s="782"/>
      <c r="D104" s="954" t="s">
        <v>1776</v>
      </c>
      <c r="E104" s="1012">
        <v>4.0000000000000001E-3</v>
      </c>
      <c r="F104" s="1012"/>
      <c r="G104" s="1012"/>
    </row>
    <row r="105" spans="1:7" ht="15.75" hidden="1">
      <c r="A105" s="757"/>
      <c r="B105" s="814" t="s">
        <v>2610</v>
      </c>
      <c r="C105" s="782"/>
      <c r="D105" s="954" t="s">
        <v>2131</v>
      </c>
      <c r="E105" s="1012">
        <v>6.0000000000000001E-3</v>
      </c>
      <c r="F105" s="1012"/>
      <c r="G105" s="1012">
        <v>7.4999999999999997E-3</v>
      </c>
    </row>
    <row r="106" spans="1:7" ht="15.75" hidden="1">
      <c r="A106" s="757"/>
      <c r="B106" s="784" t="s">
        <v>1784</v>
      </c>
      <c r="C106" s="782"/>
      <c r="D106" s="954" t="s">
        <v>2132</v>
      </c>
      <c r="E106" s="1012">
        <v>7.4999999999999997E-3</v>
      </c>
      <c r="F106" s="1012"/>
      <c r="G106" s="1012">
        <v>5.0000000000000001E-3</v>
      </c>
    </row>
    <row r="107" spans="1:7" ht="15.75" hidden="1">
      <c r="A107" s="757"/>
      <c r="B107" s="814" t="s">
        <v>1785</v>
      </c>
      <c r="C107" s="782"/>
      <c r="D107" s="954" t="s">
        <v>2132</v>
      </c>
      <c r="E107" s="1012">
        <v>0.01</v>
      </c>
      <c r="F107" s="1012"/>
      <c r="G107" s="1012"/>
    </row>
    <row r="108" spans="1:7" ht="15.75" hidden="1">
      <c r="A108" s="750"/>
      <c r="B108" s="808" t="s">
        <v>2271</v>
      </c>
      <c r="C108" s="782"/>
      <c r="D108" s="909"/>
      <c r="E108" s="1012"/>
      <c r="F108" s="1012"/>
      <c r="G108" s="1012"/>
    </row>
    <row r="109" spans="1:7" ht="15.75" hidden="1">
      <c r="A109" s="750"/>
      <c r="B109" s="808" t="s">
        <v>2612</v>
      </c>
      <c r="C109" s="782"/>
      <c r="D109" s="954">
        <v>0</v>
      </c>
      <c r="E109" s="783"/>
      <c r="F109" s="783"/>
      <c r="G109" s="783"/>
    </row>
    <row r="110" spans="1:7" ht="15.75" hidden="1">
      <c r="A110" s="750"/>
      <c r="B110" s="808" t="s">
        <v>2272</v>
      </c>
      <c r="C110" s="782"/>
      <c r="D110" s="941" t="s">
        <v>2133</v>
      </c>
      <c r="E110" s="873" t="s">
        <v>2565</v>
      </c>
      <c r="F110" s="873"/>
      <c r="G110" s="873"/>
    </row>
    <row r="111" spans="1:7" ht="15.75" hidden="1">
      <c r="A111" s="747"/>
      <c r="B111" s="808" t="s">
        <v>2134</v>
      </c>
      <c r="C111" s="782"/>
      <c r="D111" s="954">
        <v>0</v>
      </c>
      <c r="E111" s="783"/>
      <c r="F111" s="783"/>
      <c r="G111" s="783"/>
    </row>
    <row r="112" spans="1:7" ht="47.25" hidden="1">
      <c r="A112" s="750"/>
      <c r="B112" s="808" t="s">
        <v>2362</v>
      </c>
      <c r="C112" s="943"/>
      <c r="D112" s="910" t="s">
        <v>2613</v>
      </c>
      <c r="E112" s="531"/>
      <c r="F112" s="531"/>
      <c r="G112" s="531"/>
    </row>
    <row r="113" spans="1:7" ht="47.25" hidden="1">
      <c r="A113" s="750"/>
      <c r="B113" s="808" t="s">
        <v>2363</v>
      </c>
      <c r="C113" s="942"/>
      <c r="D113" s="910" t="s">
        <v>2614</v>
      </c>
      <c r="E113" s="531"/>
      <c r="F113" s="531"/>
      <c r="G113" s="531"/>
    </row>
    <row r="114" spans="1:7" ht="31.5" hidden="1">
      <c r="A114" s="747"/>
      <c r="B114" s="808" t="s">
        <v>2364</v>
      </c>
      <c r="C114" s="782"/>
      <c r="D114" s="954">
        <v>0</v>
      </c>
      <c r="E114" s="783"/>
      <c r="F114" s="783"/>
      <c r="G114" s="783"/>
    </row>
    <row r="115" spans="1:7" ht="15.75" hidden="1">
      <c r="A115" s="747"/>
      <c r="B115" s="936" t="s">
        <v>2999</v>
      </c>
      <c r="C115" s="782"/>
      <c r="D115" s="954" t="s">
        <v>2078</v>
      </c>
      <c r="E115" s="531"/>
      <c r="F115" s="531"/>
      <c r="G115" s="531"/>
    </row>
    <row r="116" spans="1:7" ht="15.75" hidden="1">
      <c r="A116" s="747"/>
      <c r="B116" s="808" t="s">
        <v>2253</v>
      </c>
      <c r="C116" s="782"/>
      <c r="D116" s="954" t="s">
        <v>2079</v>
      </c>
      <c r="E116" s="531"/>
      <c r="F116" s="531"/>
      <c r="G116" s="531"/>
    </row>
    <row r="117" spans="1:7" ht="47.25" hidden="1">
      <c r="A117" s="750"/>
      <c r="B117" s="808" t="s">
        <v>2418</v>
      </c>
      <c r="C117" s="788"/>
      <c r="D117" s="782"/>
      <c r="E117" s="890"/>
      <c r="F117" s="531"/>
      <c r="G117" s="531"/>
    </row>
    <row r="118" spans="1:7" ht="15.75" hidden="1">
      <c r="A118" s="747"/>
      <c r="B118" s="808" t="s">
        <v>2419</v>
      </c>
      <c r="C118" s="788"/>
      <c r="D118" s="782"/>
      <c r="E118" s="890"/>
      <c r="F118" s="531"/>
      <c r="G118" s="531"/>
    </row>
    <row r="119" spans="1:7" ht="15.75" hidden="1">
      <c r="A119" s="750"/>
      <c r="B119" s="808" t="s">
        <v>2421</v>
      </c>
      <c r="C119" s="756"/>
      <c r="D119" s="954" t="s">
        <v>2425</v>
      </c>
      <c r="E119" s="890"/>
      <c r="F119" s="531"/>
      <c r="G119" s="531"/>
    </row>
    <row r="120" spans="1:7" ht="15.75" hidden="1">
      <c r="A120" s="750"/>
      <c r="B120" s="808" t="s">
        <v>2420</v>
      </c>
      <c r="C120" s="756"/>
      <c r="D120" s="954" t="s">
        <v>2425</v>
      </c>
      <c r="E120" s="890"/>
      <c r="F120" s="531"/>
      <c r="G120" s="531"/>
    </row>
    <row r="121" spans="1:7" ht="15.75" hidden="1">
      <c r="A121" s="747"/>
      <c r="B121" s="784" t="s">
        <v>1768</v>
      </c>
      <c r="C121" s="756"/>
      <c r="D121" s="954" t="s">
        <v>2426</v>
      </c>
      <c r="E121" s="890"/>
      <c r="F121" s="531"/>
      <c r="G121" s="1012"/>
    </row>
    <row r="122" spans="1:7" ht="15.75" hidden="1">
      <c r="A122" s="747"/>
      <c r="B122" s="814" t="s">
        <v>1771</v>
      </c>
      <c r="C122" s="756"/>
      <c r="D122" s="954" t="s">
        <v>2427</v>
      </c>
      <c r="E122" s="890"/>
      <c r="F122" s="531"/>
      <c r="G122" s="1064">
        <v>1.4999999999999999E-2</v>
      </c>
    </row>
    <row r="123" spans="1:7" ht="15.75" hidden="1">
      <c r="A123" s="747"/>
      <c r="B123" s="814" t="s">
        <v>2422</v>
      </c>
      <c r="C123" s="756"/>
      <c r="D123" s="954" t="s">
        <v>2427</v>
      </c>
      <c r="E123" s="890"/>
      <c r="F123" s="531"/>
      <c r="G123" s="531"/>
    </row>
    <row r="124" spans="1:7" ht="15.75" hidden="1">
      <c r="A124" s="747"/>
      <c r="B124" s="808" t="s">
        <v>2153</v>
      </c>
      <c r="C124" s="756"/>
      <c r="D124" s="954">
        <v>0</v>
      </c>
      <c r="E124" s="890"/>
      <c r="F124" s="531"/>
      <c r="G124" s="1060">
        <v>0</v>
      </c>
    </row>
    <row r="125" spans="1:7" ht="15.75" hidden="1">
      <c r="A125" s="757"/>
      <c r="B125" s="808" t="s">
        <v>2423</v>
      </c>
      <c r="C125" s="756"/>
      <c r="D125" s="954" t="s">
        <v>2424</v>
      </c>
      <c r="E125" s="890"/>
      <c r="F125" s="531"/>
      <c r="G125" s="531"/>
    </row>
    <row r="126" spans="1:7" ht="15.75" hidden="1" customHeight="1">
      <c r="A126" s="747"/>
      <c r="B126" s="808" t="s">
        <v>2135</v>
      </c>
      <c r="C126" s="899" t="s">
        <v>2598</v>
      </c>
      <c r="D126" s="759"/>
      <c r="E126" s="783"/>
      <c r="F126" s="783"/>
      <c r="G126" s="783"/>
    </row>
    <row r="127" spans="1:7" ht="15.75" hidden="1">
      <c r="A127" s="757"/>
      <c r="B127" s="808" t="s">
        <v>1786</v>
      </c>
      <c r="C127" s="782"/>
      <c r="D127" s="759"/>
      <c r="E127" s="783"/>
      <c r="F127" s="783"/>
      <c r="G127" s="783"/>
    </row>
    <row r="128" spans="1:7" ht="15.75" hidden="1">
      <c r="A128" s="757"/>
      <c r="B128" s="808" t="s">
        <v>2365</v>
      </c>
      <c r="C128" s="782"/>
      <c r="D128" s="954" t="s">
        <v>2136</v>
      </c>
      <c r="E128" s="783">
        <v>0.5</v>
      </c>
      <c r="F128" s="783"/>
      <c r="G128" s="783"/>
    </row>
    <row r="129" spans="1:7" ht="15.75" hidden="1">
      <c r="A129" s="755">
        <v>413</v>
      </c>
      <c r="B129" s="814" t="s">
        <v>1768</v>
      </c>
      <c r="C129" s="782"/>
      <c r="D129" s="899" t="s">
        <v>2137</v>
      </c>
      <c r="E129" s="1011" t="s">
        <v>2566</v>
      </c>
      <c r="F129" s="1011"/>
      <c r="G129" s="1011"/>
    </row>
    <row r="130" spans="1:7" ht="15.75" hidden="1">
      <c r="A130" s="747"/>
      <c r="B130" s="814" t="s">
        <v>1772</v>
      </c>
      <c r="C130" s="782"/>
      <c r="D130" s="899" t="s">
        <v>2138</v>
      </c>
      <c r="E130" s="1011" t="s">
        <v>2567</v>
      </c>
      <c r="F130" s="1011"/>
      <c r="G130" s="1011"/>
    </row>
    <row r="131" spans="1:7" ht="15.75" hidden="1">
      <c r="A131" s="757"/>
      <c r="B131" s="814" t="s">
        <v>1773</v>
      </c>
      <c r="C131" s="782"/>
      <c r="D131" s="899" t="s">
        <v>2138</v>
      </c>
      <c r="E131" s="1011" t="s">
        <v>2567</v>
      </c>
      <c r="F131" s="1011"/>
      <c r="G131" s="1011"/>
    </row>
    <row r="132" spans="1:7" ht="15.75" hidden="1">
      <c r="A132" s="750"/>
      <c r="B132" s="808" t="s">
        <v>2153</v>
      </c>
      <c r="C132" s="782"/>
      <c r="D132" s="954">
        <v>0</v>
      </c>
      <c r="E132" s="783"/>
      <c r="F132" s="783"/>
      <c r="G132" s="783"/>
    </row>
    <row r="133" spans="1:7" ht="15.75" hidden="1">
      <c r="A133" s="750"/>
      <c r="B133" s="936" t="s">
        <v>2140</v>
      </c>
      <c r="C133" s="782"/>
      <c r="D133" s="954" t="s">
        <v>2139</v>
      </c>
      <c r="E133" s="1013"/>
      <c r="F133" s="1013"/>
      <c r="G133" s="1013"/>
    </row>
    <row r="134" spans="1:7" ht="15.75" hidden="1" customHeight="1">
      <c r="A134" s="747"/>
      <c r="B134" s="808" t="s">
        <v>2154</v>
      </c>
      <c r="C134" s="899" t="s">
        <v>2664</v>
      </c>
      <c r="D134" s="759"/>
      <c r="E134" s="783"/>
      <c r="F134" s="783"/>
      <c r="G134" s="783"/>
    </row>
    <row r="135" spans="1:7" ht="15.75" hidden="1">
      <c r="A135" s="757"/>
      <c r="B135" s="808" t="s">
        <v>2141</v>
      </c>
      <c r="C135" s="782"/>
      <c r="D135" s="941" t="s">
        <v>2132</v>
      </c>
      <c r="E135" s="839"/>
      <c r="F135" s="839"/>
      <c r="G135" s="839"/>
    </row>
    <row r="136" spans="1:7" ht="15.75" hidden="1">
      <c r="A136" s="757"/>
      <c r="B136" s="808" t="s">
        <v>2142</v>
      </c>
      <c r="C136" s="782"/>
      <c r="D136" s="908" t="s">
        <v>2366</v>
      </c>
      <c r="E136" s="839"/>
      <c r="F136" s="839"/>
      <c r="G136" s="839"/>
    </row>
    <row r="137" spans="1:7" s="423" customFormat="1" ht="31.5" hidden="1">
      <c r="A137" s="750"/>
      <c r="B137" s="808" t="s">
        <v>2615</v>
      </c>
      <c r="C137" s="788"/>
      <c r="D137" s="782"/>
      <c r="E137" s="890"/>
      <c r="F137" s="1006"/>
      <c r="G137" s="1006"/>
    </row>
    <row r="138" spans="1:7" s="423" customFormat="1" ht="15.75" hidden="1">
      <c r="A138" s="750"/>
      <c r="B138" s="808" t="s">
        <v>2141</v>
      </c>
      <c r="C138" s="756"/>
      <c r="D138" s="954" t="s">
        <v>2131</v>
      </c>
      <c r="E138" s="890"/>
      <c r="F138" s="1006"/>
      <c r="G138" s="1006"/>
    </row>
    <row r="139" spans="1:7" s="423" customFormat="1" ht="15.75" hidden="1">
      <c r="A139" s="750"/>
      <c r="B139" s="808" t="s">
        <v>2142</v>
      </c>
      <c r="C139" s="756"/>
      <c r="D139" s="954" t="s">
        <v>2132</v>
      </c>
      <c r="E139" s="890"/>
      <c r="F139" s="1006"/>
      <c r="G139" s="1006"/>
    </row>
    <row r="140" spans="1:7" ht="15.75" hidden="1">
      <c r="A140" s="757"/>
      <c r="B140" s="808" t="s">
        <v>2441</v>
      </c>
      <c r="C140" s="899" t="s">
        <v>2665</v>
      </c>
      <c r="D140" s="954" t="s">
        <v>2616</v>
      </c>
      <c r="E140" s="531"/>
      <c r="F140" s="531"/>
      <c r="G140" s="531"/>
    </row>
    <row r="141" spans="1:7" s="423" customFormat="1" ht="15.75" hidden="1">
      <c r="A141" s="750"/>
      <c r="B141" s="808" t="s">
        <v>2143</v>
      </c>
      <c r="C141" s="899" t="s">
        <v>2666</v>
      </c>
      <c r="D141" s="944" t="s">
        <v>2442</v>
      </c>
      <c r="E141" s="1006"/>
      <c r="F141" s="1006"/>
      <c r="G141" s="1006"/>
    </row>
    <row r="142" spans="1:7" s="423" customFormat="1" ht="15.75" hidden="1">
      <c r="A142" s="750"/>
      <c r="B142" s="808" t="s">
        <v>2367</v>
      </c>
      <c r="C142" s="899" t="s">
        <v>2667</v>
      </c>
      <c r="D142" s="944" t="s">
        <v>2075</v>
      </c>
      <c r="E142" s="1006"/>
      <c r="F142" s="1006"/>
      <c r="G142" s="1006"/>
    </row>
    <row r="143" spans="1:7" s="423" customFormat="1" ht="15.75" hidden="1">
      <c r="A143" s="750"/>
      <c r="B143" s="814" t="s">
        <v>2144</v>
      </c>
      <c r="C143" s="899" t="s">
        <v>2668</v>
      </c>
      <c r="D143" s="906" t="s">
        <v>2146</v>
      </c>
      <c r="E143" s="1006"/>
      <c r="F143" s="1006"/>
      <c r="G143" s="1006"/>
    </row>
    <row r="144" spans="1:7" s="423" customFormat="1" ht="31.5" hidden="1">
      <c r="A144" s="750"/>
      <c r="B144" s="814" t="s">
        <v>2368</v>
      </c>
      <c r="C144" s="899" t="s">
        <v>2669</v>
      </c>
      <c r="D144" s="906" t="s">
        <v>2145</v>
      </c>
      <c r="E144" s="1006"/>
      <c r="F144" s="1006"/>
      <c r="G144" s="1006"/>
    </row>
    <row r="145" spans="1:7" s="423" customFormat="1" ht="15.75" hidden="1" customHeight="1">
      <c r="A145" s="750"/>
      <c r="B145" s="814" t="s">
        <v>2369</v>
      </c>
      <c r="C145" s="899" t="s">
        <v>2670</v>
      </c>
      <c r="D145" s="906" t="s">
        <v>2155</v>
      </c>
      <c r="E145" s="1006"/>
      <c r="F145" s="1006"/>
      <c r="G145" s="1006"/>
    </row>
    <row r="146" spans="1:7" s="423" customFormat="1" ht="31.5" hidden="1">
      <c r="A146" s="750"/>
      <c r="B146" s="814" t="s">
        <v>2658</v>
      </c>
      <c r="C146" s="899" t="s">
        <v>2671</v>
      </c>
      <c r="D146" s="906" t="s">
        <v>2156</v>
      </c>
      <c r="E146" s="1006"/>
      <c r="F146" s="1006"/>
      <c r="G146" s="1006"/>
    </row>
    <row r="147" spans="1:7" ht="15.75" hidden="1">
      <c r="A147" s="757"/>
      <c r="B147" s="808" t="s">
        <v>2443</v>
      </c>
      <c r="C147" s="899" t="s">
        <v>2672</v>
      </c>
      <c r="D147" s="906" t="s">
        <v>2442</v>
      </c>
      <c r="E147" s="890"/>
      <c r="F147" s="531"/>
      <c r="G147" s="531"/>
    </row>
    <row r="148" spans="1:7" ht="15.75" hidden="1" customHeight="1">
      <c r="A148" s="747"/>
      <c r="B148" s="808" t="s">
        <v>2444</v>
      </c>
      <c r="C148" s="899" t="s">
        <v>2673</v>
      </c>
      <c r="D148" s="908" t="s">
        <v>2158</v>
      </c>
      <c r="E148" s="531"/>
      <c r="F148" s="531"/>
      <c r="G148" s="531"/>
    </row>
    <row r="149" spans="1:7" ht="15.75" hidden="1">
      <c r="A149" s="757"/>
      <c r="B149" s="808" t="s">
        <v>2445</v>
      </c>
      <c r="C149" s="899" t="s">
        <v>2674</v>
      </c>
      <c r="D149" s="906" t="s">
        <v>2157</v>
      </c>
      <c r="E149" s="531"/>
      <c r="F149" s="531"/>
      <c r="G149" s="531"/>
    </row>
    <row r="150" spans="1:7" ht="15.75" hidden="1">
      <c r="A150" s="750"/>
      <c r="B150" s="808" t="s">
        <v>2659</v>
      </c>
      <c r="C150" s="899" t="s">
        <v>963</v>
      </c>
      <c r="D150" s="906" t="s">
        <v>2146</v>
      </c>
      <c r="E150" s="531"/>
      <c r="F150" s="531"/>
      <c r="G150" s="531"/>
    </row>
    <row r="151" spans="1:7" ht="31.5" hidden="1">
      <c r="A151" s="757"/>
      <c r="B151" s="808" t="s">
        <v>2660</v>
      </c>
      <c r="C151" s="899" t="s">
        <v>2675</v>
      </c>
      <c r="D151" s="899">
        <v>0</v>
      </c>
      <c r="E151" s="890"/>
      <c r="F151" s="531"/>
      <c r="G151" s="531"/>
    </row>
    <row r="152" spans="1:7" ht="15.75" hidden="1">
      <c r="A152" s="757"/>
      <c r="B152" s="808" t="s">
        <v>2448</v>
      </c>
      <c r="C152" s="788"/>
      <c r="D152" s="899" t="s">
        <v>2159</v>
      </c>
      <c r="E152" s="890"/>
      <c r="F152" s="531"/>
      <c r="G152" s="531"/>
    </row>
    <row r="153" spans="1:7" ht="15.75" hidden="1">
      <c r="A153" s="747"/>
      <c r="B153" s="808" t="s">
        <v>2160</v>
      </c>
      <c r="C153" s="899" t="s">
        <v>2676</v>
      </c>
      <c r="D153" s="759"/>
      <c r="E153" s="890"/>
      <c r="F153" s="531"/>
      <c r="G153" s="531"/>
    </row>
    <row r="154" spans="1:7" ht="31.5" hidden="1">
      <c r="A154" s="757"/>
      <c r="B154" s="871" t="s">
        <v>2661</v>
      </c>
      <c r="C154" s="756"/>
      <c r="D154" s="945">
        <v>0</v>
      </c>
      <c r="E154" s="890"/>
      <c r="F154" s="531"/>
      <c r="G154" s="531"/>
    </row>
    <row r="155" spans="1:7" ht="31.5" hidden="1">
      <c r="A155" s="757"/>
      <c r="B155" s="808" t="s">
        <v>2662</v>
      </c>
      <c r="C155" s="756"/>
      <c r="D155" s="945" t="s">
        <v>2451</v>
      </c>
      <c r="E155" s="890"/>
      <c r="F155" s="531"/>
      <c r="G155" s="531"/>
    </row>
    <row r="156" spans="1:7" ht="15.75" hidden="1">
      <c r="A156" s="750"/>
      <c r="B156" s="808" t="s">
        <v>2453</v>
      </c>
      <c r="C156" s="756"/>
      <c r="D156" s="945" t="s">
        <v>2452</v>
      </c>
      <c r="E156" s="890"/>
      <c r="F156" s="531"/>
      <c r="G156" s="531"/>
    </row>
    <row r="157" spans="1:7" ht="15.75" hidden="1">
      <c r="A157" s="747"/>
      <c r="B157" s="808" t="s">
        <v>2663</v>
      </c>
      <c r="C157" s="756"/>
      <c r="D157" s="945" t="s">
        <v>2455</v>
      </c>
      <c r="E157" s="890"/>
      <c r="F157" s="531"/>
      <c r="G157" s="531"/>
    </row>
    <row r="158" spans="1:7" ht="15.75" hidden="1">
      <c r="A158" s="757"/>
      <c r="B158" s="808" t="s">
        <v>2456</v>
      </c>
      <c r="C158" s="756"/>
      <c r="D158" s="945" t="s">
        <v>2457</v>
      </c>
      <c r="E158" s="890"/>
      <c r="F158" s="531"/>
      <c r="G158" s="531"/>
    </row>
    <row r="159" spans="1:7" ht="15.75" hidden="1">
      <c r="A159" s="787"/>
      <c r="B159" s="841" t="s">
        <v>2458</v>
      </c>
      <c r="C159" s="984"/>
      <c r="D159" s="955" t="s">
        <v>2459</v>
      </c>
      <c r="E159" s="890"/>
      <c r="F159" s="531"/>
      <c r="G159" s="531"/>
    </row>
    <row r="160" spans="1:7" ht="15.75" hidden="1" customHeight="1">
      <c r="A160" s="757"/>
      <c r="B160" s="834" t="s">
        <v>2677</v>
      </c>
      <c r="C160" s="788"/>
      <c r="D160" s="745"/>
      <c r="E160" s="890"/>
      <c r="F160" s="531"/>
      <c r="G160" s="531"/>
    </row>
    <row r="161" spans="1:7" ht="15.75" hidden="1">
      <c r="A161" s="757"/>
      <c r="B161" s="808" t="s">
        <v>2273</v>
      </c>
      <c r="C161" s="899" t="s">
        <v>964</v>
      </c>
      <c r="D161" s="759"/>
      <c r="E161" s="783"/>
      <c r="F161" s="783"/>
      <c r="G161" s="783"/>
    </row>
    <row r="162" spans="1:7" ht="78.75" hidden="1">
      <c r="A162" s="757"/>
      <c r="B162" s="874" t="s">
        <v>2462</v>
      </c>
      <c r="C162" s="782"/>
      <c r="D162" s="946" t="s">
        <v>2163</v>
      </c>
      <c r="E162" s="531"/>
      <c r="F162" s="531"/>
      <c r="G162" s="531"/>
    </row>
    <row r="163" spans="1:7" ht="15.75" hidden="1">
      <c r="A163" s="757"/>
      <c r="B163" s="808" t="s">
        <v>2463</v>
      </c>
      <c r="C163" s="782"/>
      <c r="D163" s="872" t="s">
        <v>2466</v>
      </c>
      <c r="E163" s="890"/>
      <c r="F163" s="531"/>
      <c r="G163" s="531"/>
    </row>
    <row r="164" spans="1:7" ht="15.75" hidden="1">
      <c r="A164" s="757"/>
      <c r="B164" s="808" t="s">
        <v>2627</v>
      </c>
      <c r="C164" s="782"/>
      <c r="D164" s="872" t="s">
        <v>2465</v>
      </c>
      <c r="E164" s="890"/>
      <c r="F164" s="531"/>
      <c r="G164" s="531"/>
    </row>
    <row r="165" spans="1:7" ht="15.75" hidden="1">
      <c r="A165" s="757"/>
      <c r="B165" s="877" t="s">
        <v>2467</v>
      </c>
      <c r="C165" s="782"/>
      <c r="D165" s="872" t="s">
        <v>2468</v>
      </c>
      <c r="E165" s="890"/>
      <c r="F165" s="531"/>
      <c r="G165" s="531"/>
    </row>
    <row r="166" spans="1:7" ht="31.5" hidden="1">
      <c r="A166" s="750"/>
      <c r="B166" s="808" t="s">
        <v>2679</v>
      </c>
      <c r="C166" s="782"/>
      <c r="D166" s="872" t="s">
        <v>2469</v>
      </c>
      <c r="E166" s="890"/>
      <c r="F166" s="531"/>
      <c r="G166" s="531"/>
    </row>
    <row r="167" spans="1:7" ht="31.5" hidden="1">
      <c r="A167" s="747"/>
      <c r="B167" s="808" t="s">
        <v>2471</v>
      </c>
      <c r="C167" s="782"/>
      <c r="D167" s="949" t="s">
        <v>2472</v>
      </c>
      <c r="E167" s="890"/>
      <c r="F167" s="531"/>
      <c r="G167" s="531"/>
    </row>
    <row r="168" spans="1:7" ht="15.75" hidden="1">
      <c r="A168" s="757"/>
      <c r="B168" s="808" t="s">
        <v>2883</v>
      </c>
      <c r="C168" s="782"/>
      <c r="D168" s="872" t="s">
        <v>2474</v>
      </c>
      <c r="E168" s="890"/>
      <c r="F168" s="531"/>
      <c r="G168" s="531"/>
    </row>
    <row r="169" spans="1:7" ht="31.5" hidden="1">
      <c r="A169" s="757"/>
      <c r="B169" s="808" t="s">
        <v>2464</v>
      </c>
      <c r="C169" s="782"/>
      <c r="D169" s="872" t="s">
        <v>2475</v>
      </c>
      <c r="E169" s="890"/>
      <c r="F169" s="531"/>
      <c r="G169" s="531"/>
    </row>
    <row r="170" spans="1:7" ht="15.75" hidden="1">
      <c r="A170" s="757"/>
      <c r="B170" s="808" t="s">
        <v>2680</v>
      </c>
      <c r="C170" s="782"/>
      <c r="D170" s="872" t="s">
        <v>2477</v>
      </c>
      <c r="E170" s="890"/>
      <c r="F170" s="531"/>
      <c r="G170" s="531"/>
    </row>
    <row r="171" spans="1:7" ht="47.25" hidden="1">
      <c r="A171" s="757"/>
      <c r="B171" s="808" t="s">
        <v>2478</v>
      </c>
      <c r="C171" s="782"/>
      <c r="D171" s="872" t="s">
        <v>2479</v>
      </c>
      <c r="E171" s="890"/>
      <c r="F171" s="531"/>
      <c r="G171" s="531"/>
    </row>
    <row r="172" spans="1:7" ht="47.25" hidden="1">
      <c r="A172" s="757"/>
      <c r="B172" s="808" t="s">
        <v>2480</v>
      </c>
      <c r="C172" s="782"/>
      <c r="D172" s="872" t="s">
        <v>2481</v>
      </c>
      <c r="E172" s="890"/>
      <c r="F172" s="531"/>
      <c r="G172" s="531"/>
    </row>
    <row r="173" spans="1:7" ht="33" hidden="1" customHeight="1">
      <c r="A173" s="757"/>
      <c r="B173" s="947" t="s">
        <v>2681</v>
      </c>
      <c r="C173" s="782"/>
      <c r="D173" s="948" t="s">
        <v>2929</v>
      </c>
      <c r="E173" s="890"/>
      <c r="F173" s="531"/>
      <c r="G173" s="531"/>
    </row>
    <row r="174" spans="1:7" ht="31.5" hidden="1">
      <c r="A174" s="757"/>
      <c r="B174" s="808" t="s">
        <v>2484</v>
      </c>
      <c r="C174" s="782"/>
      <c r="D174" s="872" t="s">
        <v>2485</v>
      </c>
      <c r="E174" s="890"/>
      <c r="F174" s="531"/>
      <c r="G174" s="531"/>
    </row>
    <row r="175" spans="1:7" ht="15.75" hidden="1">
      <c r="A175" s="757"/>
      <c r="B175" s="834" t="s">
        <v>2274</v>
      </c>
      <c r="C175" s="899" t="s">
        <v>2678</v>
      </c>
      <c r="D175" s="746"/>
      <c r="E175" s="890"/>
      <c r="F175" s="531"/>
      <c r="G175" s="531"/>
    </row>
    <row r="176" spans="1:7" ht="47.25" hidden="1">
      <c r="A176" s="757"/>
      <c r="B176" s="808" t="s">
        <v>2682</v>
      </c>
      <c r="C176" s="782"/>
      <c r="D176" s="746"/>
      <c r="E176" s="890"/>
      <c r="F176" s="531"/>
      <c r="G176" s="531"/>
    </row>
    <row r="177" spans="1:7" ht="15.75" hidden="1">
      <c r="A177" s="757"/>
      <c r="B177" s="808" t="s">
        <v>2931</v>
      </c>
      <c r="C177" s="782"/>
      <c r="D177" s="872" t="s">
        <v>2488</v>
      </c>
      <c r="E177" s="890"/>
      <c r="F177" s="531"/>
      <c r="G177" s="531"/>
    </row>
    <row r="178" spans="1:7" ht="15.75" hidden="1">
      <c r="A178" s="757"/>
      <c r="B178" s="808" t="s">
        <v>2932</v>
      </c>
      <c r="C178" s="782"/>
      <c r="D178" s="872" t="s">
        <v>2490</v>
      </c>
      <c r="E178" s="890"/>
      <c r="F178" s="531"/>
      <c r="G178" s="531"/>
    </row>
    <row r="179" spans="1:7" ht="47.25" hidden="1">
      <c r="A179" s="757"/>
      <c r="B179" s="808" t="s">
        <v>2884</v>
      </c>
      <c r="C179" s="782"/>
      <c r="D179" s="746"/>
      <c r="E179" s="890"/>
      <c r="F179" s="531"/>
      <c r="G179" s="531"/>
    </row>
    <row r="180" spans="1:7" ht="15.75" hidden="1">
      <c r="A180" s="757"/>
      <c r="B180" s="808" t="s">
        <v>2933</v>
      </c>
      <c r="C180" s="782"/>
      <c r="D180" s="872" t="s">
        <v>2493</v>
      </c>
      <c r="E180" s="890"/>
      <c r="F180" s="531"/>
      <c r="G180" s="531"/>
    </row>
    <row r="181" spans="1:7" ht="15.75" hidden="1">
      <c r="A181" s="757"/>
      <c r="B181" s="808" t="s">
        <v>2934</v>
      </c>
      <c r="C181" s="782"/>
      <c r="D181" s="872" t="s">
        <v>2494</v>
      </c>
      <c r="E181" s="890"/>
      <c r="F181" s="531"/>
      <c r="G181" s="531"/>
    </row>
    <row r="182" spans="1:7" ht="15.75" hidden="1">
      <c r="A182" s="757"/>
      <c r="B182" s="808" t="s">
        <v>2683</v>
      </c>
      <c r="C182" s="782"/>
      <c r="D182" s="872" t="s">
        <v>2424</v>
      </c>
      <c r="E182" s="890"/>
      <c r="F182" s="531"/>
      <c r="G182" s="531"/>
    </row>
    <row r="183" spans="1:7" ht="15.75" hidden="1">
      <c r="A183" s="755">
        <v>413</v>
      </c>
      <c r="B183" s="808" t="s">
        <v>2684</v>
      </c>
      <c r="C183" s="782"/>
      <c r="D183" s="872" t="s">
        <v>2166</v>
      </c>
      <c r="E183" s="890"/>
      <c r="F183" s="531"/>
      <c r="G183" s="531"/>
    </row>
    <row r="184" spans="1:7" ht="15.75" hidden="1">
      <c r="A184" s="757"/>
      <c r="B184" s="808" t="s">
        <v>2497</v>
      </c>
      <c r="C184" s="782"/>
      <c r="D184" s="872" t="s">
        <v>2167</v>
      </c>
      <c r="E184" s="890"/>
      <c r="F184" s="531"/>
      <c r="G184" s="531"/>
    </row>
    <row r="185" spans="1:7" ht="15.75" hidden="1" customHeight="1">
      <c r="A185" s="757"/>
      <c r="B185" s="808" t="s">
        <v>2935</v>
      </c>
      <c r="C185" s="782"/>
      <c r="D185" s="872" t="s">
        <v>2499</v>
      </c>
      <c r="E185" s="890"/>
      <c r="F185" s="531"/>
      <c r="G185" s="531"/>
    </row>
    <row r="186" spans="1:7" ht="15.75" hidden="1">
      <c r="A186" s="757"/>
      <c r="B186" s="808" t="s">
        <v>2253</v>
      </c>
      <c r="C186" s="782"/>
      <c r="D186" s="872" t="s">
        <v>2168</v>
      </c>
      <c r="E186" s="890"/>
      <c r="F186" s="531"/>
      <c r="G186" s="531"/>
    </row>
    <row r="187" spans="1:7" ht="15.75" hidden="1">
      <c r="A187" s="757"/>
      <c r="B187" s="808" t="s">
        <v>2685</v>
      </c>
      <c r="C187" s="899" t="s">
        <v>2686</v>
      </c>
      <c r="D187" s="746"/>
      <c r="E187" s="890"/>
      <c r="F187" s="531"/>
      <c r="G187" s="531"/>
    </row>
    <row r="188" spans="1:7" ht="15.75" hidden="1">
      <c r="A188" s="757"/>
      <c r="B188" s="808" t="s">
        <v>2169</v>
      </c>
      <c r="C188" s="782"/>
      <c r="D188" s="746"/>
      <c r="E188" s="890"/>
      <c r="F188" s="531"/>
      <c r="G188" s="531"/>
    </row>
    <row r="189" spans="1:7" ht="15.75" hidden="1">
      <c r="A189" s="757"/>
      <c r="B189" s="808" t="s">
        <v>2500</v>
      </c>
      <c r="C189" s="782"/>
      <c r="D189" s="872" t="s">
        <v>2501</v>
      </c>
      <c r="E189" s="890"/>
      <c r="F189" s="531"/>
      <c r="G189" s="531"/>
    </row>
    <row r="190" spans="1:7" ht="15.75" hidden="1">
      <c r="A190" s="757"/>
      <c r="B190" s="808" t="s">
        <v>2502</v>
      </c>
      <c r="C190" s="782"/>
      <c r="D190" s="872" t="s">
        <v>2503</v>
      </c>
      <c r="E190" s="890"/>
      <c r="F190" s="531"/>
      <c r="G190" s="531"/>
    </row>
    <row r="191" spans="1:7" ht="15.75" hidden="1">
      <c r="A191" s="757"/>
      <c r="B191" s="808" t="s">
        <v>2275</v>
      </c>
      <c r="C191" s="782"/>
      <c r="D191" s="872"/>
      <c r="E191" s="890"/>
      <c r="F191" s="531"/>
      <c r="G191" s="531"/>
    </row>
    <row r="192" spans="1:7" ht="15.75" hidden="1">
      <c r="A192" s="757"/>
      <c r="B192" s="808" t="s">
        <v>2504</v>
      </c>
      <c r="C192" s="782"/>
      <c r="D192" s="872" t="s">
        <v>2505</v>
      </c>
      <c r="E192" s="890"/>
      <c r="F192" s="531"/>
      <c r="G192" s="531"/>
    </row>
    <row r="193" spans="1:7" ht="15.75" hidden="1">
      <c r="A193" s="757"/>
      <c r="B193" s="808" t="s">
        <v>2172</v>
      </c>
      <c r="C193" s="782"/>
      <c r="D193" s="872" t="s">
        <v>2506</v>
      </c>
      <c r="E193" s="890"/>
      <c r="F193" s="531"/>
      <c r="G193" s="531"/>
    </row>
    <row r="194" spans="1:7" ht="15.75" hidden="1">
      <c r="A194" s="757"/>
      <c r="B194" s="808" t="s">
        <v>2507</v>
      </c>
      <c r="C194" s="782"/>
      <c r="D194" s="872"/>
      <c r="E194" s="890"/>
      <c r="F194" s="531"/>
      <c r="G194" s="531"/>
    </row>
    <row r="195" spans="1:7" ht="15.75" hidden="1">
      <c r="A195" s="757"/>
      <c r="B195" s="808" t="s">
        <v>2174</v>
      </c>
      <c r="C195" s="782"/>
      <c r="D195" s="872" t="s">
        <v>2168</v>
      </c>
      <c r="E195" s="890"/>
      <c r="F195" s="531"/>
      <c r="G195" s="531"/>
    </row>
    <row r="196" spans="1:7" ht="15.75" hidden="1">
      <c r="A196" s="757"/>
      <c r="B196" s="808" t="s">
        <v>2175</v>
      </c>
      <c r="C196" s="782"/>
      <c r="D196" s="872" t="s">
        <v>2176</v>
      </c>
      <c r="E196" s="890"/>
      <c r="F196" s="531"/>
      <c r="G196" s="531"/>
    </row>
    <row r="197" spans="1:7" ht="15.75" hidden="1" customHeight="1">
      <c r="A197" s="757"/>
      <c r="B197" s="808" t="s">
        <v>2509</v>
      </c>
      <c r="C197" s="782"/>
      <c r="D197" s="872" t="s">
        <v>2510</v>
      </c>
      <c r="E197" s="890"/>
      <c r="F197" s="531"/>
      <c r="G197" s="531"/>
    </row>
    <row r="198" spans="1:7" ht="15.75" hidden="1">
      <c r="A198" s="757"/>
      <c r="B198" s="808" t="s">
        <v>2508</v>
      </c>
      <c r="C198" s="782"/>
      <c r="D198" s="872" t="s">
        <v>2177</v>
      </c>
      <c r="E198" s="890"/>
      <c r="F198" s="531"/>
      <c r="G198" s="531"/>
    </row>
    <row r="199" spans="1:7" ht="15.75" hidden="1">
      <c r="A199" s="757"/>
      <c r="B199" s="808" t="s">
        <v>2179</v>
      </c>
      <c r="C199" s="899" t="s">
        <v>965</v>
      </c>
      <c r="D199" s="872" t="s">
        <v>2180</v>
      </c>
      <c r="E199" s="890"/>
      <c r="F199" s="531"/>
      <c r="G199" s="531"/>
    </row>
    <row r="200" spans="1:7" ht="15.75" hidden="1">
      <c r="A200" s="757"/>
      <c r="B200" s="808" t="s">
        <v>2930</v>
      </c>
      <c r="C200" s="899" t="s">
        <v>2687</v>
      </c>
      <c r="D200" s="746"/>
      <c r="E200" s="890"/>
      <c r="F200" s="531"/>
      <c r="G200" s="531"/>
    </row>
    <row r="201" spans="1:7" ht="47.25" hidden="1">
      <c r="A201" s="757"/>
      <c r="B201" s="808" t="s">
        <v>2512</v>
      </c>
      <c r="C201" s="782"/>
      <c r="D201" s="872" t="s">
        <v>2494</v>
      </c>
      <c r="E201" s="890"/>
      <c r="F201" s="531"/>
      <c r="G201" s="531"/>
    </row>
    <row r="202" spans="1:7" ht="47.25" hidden="1">
      <c r="A202" s="757"/>
      <c r="B202" s="808" t="s">
        <v>2513</v>
      </c>
      <c r="C202" s="782"/>
      <c r="D202" s="872" t="s">
        <v>2490</v>
      </c>
      <c r="E202" s="890"/>
      <c r="F202" s="531"/>
      <c r="G202" s="531"/>
    </row>
    <row r="203" spans="1:7" ht="31.5" hidden="1" customHeight="1">
      <c r="A203" s="757"/>
      <c r="B203" s="808" t="s">
        <v>2514</v>
      </c>
      <c r="C203" s="782"/>
      <c r="D203" s="872" t="s">
        <v>2494</v>
      </c>
      <c r="E203" s="890"/>
      <c r="F203" s="531"/>
      <c r="G203" s="531"/>
    </row>
    <row r="204" spans="1:7" ht="47.25" hidden="1">
      <c r="A204" s="787"/>
      <c r="B204" s="841" t="s">
        <v>2515</v>
      </c>
      <c r="C204" s="842"/>
      <c r="D204" s="950" t="s">
        <v>2490</v>
      </c>
      <c r="E204" s="890"/>
      <c r="F204" s="531"/>
      <c r="G204" s="531"/>
    </row>
    <row r="205" spans="1:7" ht="15.75" hidden="1">
      <c r="A205" s="757"/>
      <c r="B205" s="834" t="s">
        <v>2885</v>
      </c>
      <c r="C205" s="782"/>
      <c r="D205" s="872"/>
      <c r="E205" s="890"/>
      <c r="F205" s="531"/>
      <c r="G205" s="531"/>
    </row>
    <row r="206" spans="1:7" ht="31.5" hidden="1">
      <c r="A206" s="757"/>
      <c r="B206" s="808" t="s">
        <v>2517</v>
      </c>
      <c r="C206" s="899" t="s">
        <v>2688</v>
      </c>
      <c r="D206" s="872" t="s">
        <v>2518</v>
      </c>
      <c r="E206" s="890"/>
      <c r="F206" s="531"/>
      <c r="G206" s="531"/>
    </row>
    <row r="207" spans="1:7" ht="15.75" hidden="1">
      <c r="A207" s="757"/>
      <c r="B207" s="808" t="s">
        <v>2519</v>
      </c>
      <c r="C207" s="899" t="s">
        <v>968</v>
      </c>
      <c r="D207" s="746"/>
      <c r="E207" s="890"/>
      <c r="F207" s="531"/>
      <c r="G207" s="531"/>
    </row>
    <row r="208" spans="1:7" ht="78.75" hidden="1">
      <c r="A208" s="757"/>
      <c r="B208" s="808" t="s">
        <v>2520</v>
      </c>
      <c r="C208" s="782"/>
      <c r="D208" s="949" t="s">
        <v>2521</v>
      </c>
      <c r="E208" s="890"/>
      <c r="F208" s="531"/>
      <c r="G208" s="531"/>
    </row>
    <row r="209" spans="1:7" ht="15.75" hidden="1">
      <c r="A209" s="757"/>
      <c r="B209" s="808" t="s">
        <v>2522</v>
      </c>
      <c r="C209" s="782"/>
      <c r="D209" s="872" t="s">
        <v>2523</v>
      </c>
      <c r="E209" s="890"/>
      <c r="F209" s="531"/>
      <c r="G209" s="531"/>
    </row>
    <row r="210" spans="1:7" ht="15.75" hidden="1">
      <c r="A210" s="757"/>
      <c r="B210" s="808" t="s">
        <v>2629</v>
      </c>
      <c r="C210" s="782"/>
      <c r="D210" s="872" t="s">
        <v>2465</v>
      </c>
      <c r="E210" s="890"/>
      <c r="F210" s="531"/>
      <c r="G210" s="531"/>
    </row>
    <row r="211" spans="1:7" ht="15.75" hidden="1">
      <c r="A211" s="757"/>
      <c r="B211" s="877" t="s">
        <v>2467</v>
      </c>
      <c r="C211" s="782"/>
      <c r="D211" s="872" t="s">
        <v>2468</v>
      </c>
      <c r="E211" s="890"/>
      <c r="F211" s="531"/>
      <c r="G211" s="531"/>
    </row>
    <row r="212" spans="1:7" ht="31.5" hidden="1">
      <c r="A212" s="757"/>
      <c r="B212" s="808" t="s">
        <v>2689</v>
      </c>
      <c r="C212" s="782"/>
      <c r="D212" s="872" t="s">
        <v>2469</v>
      </c>
      <c r="E212" s="890"/>
      <c r="F212" s="531"/>
      <c r="G212" s="531"/>
    </row>
    <row r="213" spans="1:7" ht="31.5" hidden="1">
      <c r="A213" s="757"/>
      <c r="B213" s="808" t="s">
        <v>2690</v>
      </c>
      <c r="C213" s="782"/>
      <c r="D213" s="746" t="s">
        <v>2472</v>
      </c>
      <c r="E213" s="890"/>
      <c r="F213" s="531"/>
      <c r="G213" s="531"/>
    </row>
    <row r="214" spans="1:7" ht="15.75" hidden="1">
      <c r="A214" s="757"/>
      <c r="B214" s="808" t="s">
        <v>2691</v>
      </c>
      <c r="C214" s="782"/>
      <c r="D214" s="746" t="s">
        <v>2474</v>
      </c>
      <c r="E214" s="890"/>
      <c r="F214" s="531"/>
      <c r="G214" s="531"/>
    </row>
    <row r="215" spans="1:7" ht="31.5" hidden="1">
      <c r="A215" s="757"/>
      <c r="B215" s="808" t="s">
        <v>2525</v>
      </c>
      <c r="C215" s="782"/>
      <c r="D215" s="746" t="s">
        <v>2475</v>
      </c>
      <c r="E215" s="890"/>
      <c r="F215" s="531"/>
      <c r="G215" s="531"/>
    </row>
    <row r="216" spans="1:7" ht="15.75" hidden="1">
      <c r="A216" s="757"/>
      <c r="B216" s="808" t="s">
        <v>2526</v>
      </c>
      <c r="C216" s="782"/>
      <c r="D216" s="746" t="s">
        <v>2477</v>
      </c>
      <c r="E216" s="890"/>
      <c r="F216" s="531"/>
      <c r="G216" s="531"/>
    </row>
    <row r="217" spans="1:7" ht="47.25" hidden="1">
      <c r="A217" s="757"/>
      <c r="B217" s="808" t="s">
        <v>2527</v>
      </c>
      <c r="C217" s="782"/>
      <c r="D217" s="949" t="s">
        <v>2479</v>
      </c>
      <c r="E217" s="890"/>
      <c r="F217" s="531"/>
      <c r="G217" s="531"/>
    </row>
    <row r="218" spans="1:7" ht="47.25" hidden="1">
      <c r="A218" s="757"/>
      <c r="B218" s="808" t="s">
        <v>2528</v>
      </c>
      <c r="C218" s="782"/>
      <c r="D218" s="872" t="s">
        <v>2481</v>
      </c>
      <c r="E218" s="890"/>
      <c r="F218" s="531"/>
      <c r="G218" s="531"/>
    </row>
    <row r="219" spans="1:7" ht="47.25" hidden="1">
      <c r="A219" s="757"/>
      <c r="B219" s="947" t="s">
        <v>2692</v>
      </c>
      <c r="C219" s="782"/>
      <c r="D219" s="948" t="s">
        <v>2483</v>
      </c>
      <c r="E219" s="890"/>
      <c r="F219" s="531"/>
      <c r="G219" s="531"/>
    </row>
    <row r="220" spans="1:7" ht="33" hidden="1" customHeight="1">
      <c r="A220" s="787"/>
      <c r="B220" s="841" t="s">
        <v>2530</v>
      </c>
      <c r="C220" s="842"/>
      <c r="D220" s="950" t="s">
        <v>2485</v>
      </c>
      <c r="E220" s="890"/>
      <c r="F220" s="531"/>
      <c r="G220" s="531"/>
    </row>
    <row r="221" spans="1:7" ht="15.75" hidden="1">
      <c r="A221" s="757"/>
      <c r="B221" s="834" t="s">
        <v>2531</v>
      </c>
      <c r="C221" s="899" t="s">
        <v>2693</v>
      </c>
      <c r="D221" s="746"/>
      <c r="E221" s="890"/>
      <c r="F221" s="531"/>
      <c r="G221" s="531"/>
    </row>
    <row r="222" spans="1:7" ht="45.75" hidden="1" customHeight="1">
      <c r="A222" s="757"/>
      <c r="B222" s="808" t="s">
        <v>2694</v>
      </c>
      <c r="C222" s="782"/>
      <c r="D222" s="746"/>
      <c r="E222" s="890"/>
      <c r="F222" s="531"/>
      <c r="G222" s="531"/>
    </row>
    <row r="223" spans="1:7" ht="15.75" hidden="1">
      <c r="A223" s="757"/>
      <c r="B223" s="808" t="s">
        <v>2487</v>
      </c>
      <c r="C223" s="782"/>
      <c r="D223" s="872" t="s">
        <v>2488</v>
      </c>
      <c r="E223" s="890"/>
      <c r="F223" s="531"/>
      <c r="G223" s="531"/>
    </row>
    <row r="224" spans="1:7" ht="15.75" hidden="1">
      <c r="A224" s="757"/>
      <c r="B224" s="808" t="s">
        <v>2489</v>
      </c>
      <c r="C224" s="782"/>
      <c r="D224" s="872" t="s">
        <v>2490</v>
      </c>
      <c r="E224" s="890"/>
      <c r="F224" s="531"/>
      <c r="G224" s="531"/>
    </row>
    <row r="225" spans="1:7" ht="47.25" hidden="1">
      <c r="A225" s="757"/>
      <c r="B225" s="808" t="s">
        <v>2695</v>
      </c>
      <c r="C225" s="782"/>
      <c r="D225" s="746"/>
      <c r="E225" s="890"/>
      <c r="F225" s="531"/>
      <c r="G225" s="531"/>
    </row>
    <row r="226" spans="1:7" ht="15.75" hidden="1">
      <c r="A226" s="757"/>
      <c r="B226" s="808" t="s">
        <v>2696</v>
      </c>
      <c r="C226" s="782"/>
      <c r="D226" s="872" t="s">
        <v>2493</v>
      </c>
      <c r="E226" s="890"/>
      <c r="F226" s="531"/>
      <c r="G226" s="531"/>
    </row>
    <row r="227" spans="1:7" ht="15.75" hidden="1">
      <c r="A227" s="757"/>
      <c r="B227" s="876" t="s">
        <v>2697</v>
      </c>
      <c r="C227" s="782"/>
      <c r="D227" s="872" t="s">
        <v>2494</v>
      </c>
      <c r="E227" s="890"/>
      <c r="F227" s="531"/>
      <c r="G227" s="531"/>
    </row>
    <row r="228" spans="1:7" ht="15.75" hidden="1">
      <c r="A228" s="757"/>
      <c r="B228" s="808" t="s">
        <v>2698</v>
      </c>
      <c r="C228" s="782"/>
      <c r="D228" s="872" t="s">
        <v>2424</v>
      </c>
      <c r="E228" s="890"/>
      <c r="F228" s="531"/>
      <c r="G228" s="531"/>
    </row>
    <row r="229" spans="1:7" ht="15.75" hidden="1">
      <c r="A229" s="757"/>
      <c r="B229" s="808" t="s">
        <v>2699</v>
      </c>
      <c r="C229" s="782"/>
      <c r="D229" s="872" t="s">
        <v>2166</v>
      </c>
      <c r="E229" s="890"/>
      <c r="F229" s="531"/>
      <c r="G229" s="531"/>
    </row>
    <row r="230" spans="1:7" ht="15.75" hidden="1">
      <c r="A230" s="757"/>
      <c r="B230" s="808" t="s">
        <v>2497</v>
      </c>
      <c r="C230" s="782"/>
      <c r="D230" s="872" t="s">
        <v>2167</v>
      </c>
      <c r="E230" s="890"/>
      <c r="F230" s="531"/>
      <c r="G230" s="531"/>
    </row>
    <row r="231" spans="1:7" ht="15.75" hidden="1">
      <c r="A231" s="757"/>
      <c r="B231" s="808" t="s">
        <v>2498</v>
      </c>
      <c r="C231" s="782"/>
      <c r="D231" s="872" t="s">
        <v>2499</v>
      </c>
      <c r="E231" s="890"/>
      <c r="F231" s="531"/>
      <c r="G231" s="531"/>
    </row>
    <row r="232" spans="1:7" ht="15.75" hidden="1">
      <c r="A232" s="757"/>
      <c r="B232" s="808" t="s">
        <v>2253</v>
      </c>
      <c r="C232" s="782"/>
      <c r="D232" s="872" t="s">
        <v>2168</v>
      </c>
      <c r="E232" s="890"/>
      <c r="F232" s="531"/>
      <c r="G232" s="531"/>
    </row>
    <row r="233" spans="1:7" ht="15.75" hidden="1">
      <c r="A233" s="757"/>
      <c r="B233" s="808" t="s">
        <v>2700</v>
      </c>
      <c r="C233" s="899" t="s">
        <v>2701</v>
      </c>
      <c r="D233" s="746"/>
      <c r="E233" s="890"/>
      <c r="F233" s="531"/>
      <c r="G233" s="531"/>
    </row>
    <row r="234" spans="1:7" ht="15.75" hidden="1">
      <c r="A234" s="755">
        <v>413</v>
      </c>
      <c r="B234" s="808" t="s">
        <v>2169</v>
      </c>
      <c r="C234" s="782"/>
      <c r="D234" s="746"/>
      <c r="E234" s="890"/>
      <c r="F234" s="531"/>
      <c r="G234" s="531"/>
    </row>
    <row r="235" spans="1:7" ht="15.75" hidden="1">
      <c r="A235" s="757"/>
      <c r="B235" s="808" t="s">
        <v>2534</v>
      </c>
      <c r="C235" s="782"/>
      <c r="D235" s="872" t="s">
        <v>2501</v>
      </c>
      <c r="E235" s="890"/>
      <c r="F235" s="531"/>
      <c r="G235" s="531"/>
    </row>
    <row r="236" spans="1:7" ht="15.75" hidden="1">
      <c r="A236" s="757"/>
      <c r="B236" s="808" t="s">
        <v>2535</v>
      </c>
      <c r="C236" s="782"/>
      <c r="D236" s="872" t="s">
        <v>2536</v>
      </c>
      <c r="E236" s="890"/>
      <c r="F236" s="531"/>
      <c r="G236" s="531"/>
    </row>
    <row r="237" spans="1:7" ht="15.75" hidden="1">
      <c r="A237" s="757"/>
      <c r="B237" s="808" t="s">
        <v>2275</v>
      </c>
      <c r="C237" s="782"/>
      <c r="D237" s="872"/>
      <c r="E237" s="890"/>
      <c r="F237" s="531"/>
      <c r="G237" s="531"/>
    </row>
    <row r="238" spans="1:7" ht="15.75" hidden="1">
      <c r="A238" s="757"/>
      <c r="B238" s="808" t="s">
        <v>2504</v>
      </c>
      <c r="C238" s="782"/>
      <c r="D238" s="872" t="s">
        <v>2505</v>
      </c>
      <c r="E238" s="890"/>
      <c r="F238" s="531"/>
      <c r="G238" s="531"/>
    </row>
    <row r="239" spans="1:7" ht="15.75" hidden="1">
      <c r="A239" s="757"/>
      <c r="B239" s="808" t="s">
        <v>2172</v>
      </c>
      <c r="C239" s="782"/>
      <c r="D239" s="872" t="s">
        <v>2537</v>
      </c>
      <c r="E239" s="890"/>
      <c r="F239" s="531"/>
      <c r="G239" s="531"/>
    </row>
    <row r="240" spans="1:7" ht="15.75" hidden="1">
      <c r="A240" s="757"/>
      <c r="B240" s="808" t="s">
        <v>2538</v>
      </c>
      <c r="C240" s="782"/>
      <c r="D240" s="872"/>
      <c r="E240" s="890"/>
      <c r="F240" s="531"/>
      <c r="G240" s="531"/>
    </row>
    <row r="241" spans="1:7" ht="15.75" hidden="1">
      <c r="A241" s="757"/>
      <c r="B241" s="808" t="s">
        <v>2539</v>
      </c>
      <c r="C241" s="782"/>
      <c r="D241" s="872" t="s">
        <v>2168</v>
      </c>
      <c r="E241" s="890"/>
      <c r="F241" s="531"/>
      <c r="G241" s="531"/>
    </row>
    <row r="242" spans="1:7" ht="15.75" hidden="1">
      <c r="A242" s="757"/>
      <c r="B242" s="808" t="s">
        <v>2541</v>
      </c>
      <c r="C242" s="782"/>
      <c r="D242" s="872" t="s">
        <v>2176</v>
      </c>
      <c r="E242" s="890"/>
      <c r="F242" s="531"/>
      <c r="G242" s="531"/>
    </row>
    <row r="243" spans="1:7" ht="14.25" hidden="1" customHeight="1">
      <c r="A243" s="757"/>
      <c r="B243" s="808" t="s">
        <v>2509</v>
      </c>
      <c r="C243" s="782"/>
      <c r="D243" s="746"/>
      <c r="E243" s="890"/>
      <c r="F243" s="531"/>
      <c r="G243" s="531"/>
    </row>
    <row r="244" spans="1:7" ht="15.75" hidden="1">
      <c r="A244" s="757"/>
      <c r="B244" s="808" t="s">
        <v>2542</v>
      </c>
      <c r="C244" s="782"/>
      <c r="D244" s="872" t="s">
        <v>2510</v>
      </c>
      <c r="E244" s="890"/>
      <c r="F244" s="531"/>
      <c r="G244" s="531"/>
    </row>
    <row r="245" spans="1:7" ht="15.75" hidden="1">
      <c r="A245" s="757"/>
      <c r="B245" s="808" t="s">
        <v>2543</v>
      </c>
      <c r="C245" s="782"/>
      <c r="D245" s="872" t="s">
        <v>2544</v>
      </c>
      <c r="E245" s="890"/>
      <c r="F245" s="531"/>
      <c r="G245" s="531"/>
    </row>
    <row r="246" spans="1:7" ht="31.5" hidden="1">
      <c r="A246" s="757"/>
      <c r="B246" s="808" t="s">
        <v>2545</v>
      </c>
      <c r="C246" s="899" t="s">
        <v>973</v>
      </c>
      <c r="D246" s="872" t="s">
        <v>2546</v>
      </c>
      <c r="E246" s="890"/>
      <c r="F246" s="531"/>
      <c r="G246" s="531"/>
    </row>
    <row r="247" spans="1:7" ht="15.75" hidden="1">
      <c r="A247" s="757"/>
      <c r="B247" s="808" t="s">
        <v>2631</v>
      </c>
      <c r="C247" s="899" t="s">
        <v>2702</v>
      </c>
      <c r="D247" s="746"/>
      <c r="E247" s="890"/>
      <c r="F247" s="531"/>
      <c r="G247" s="531"/>
    </row>
    <row r="248" spans="1:7" ht="47.25" hidden="1">
      <c r="A248" s="757"/>
      <c r="B248" s="808" t="s">
        <v>2632</v>
      </c>
      <c r="C248" s="782"/>
      <c r="D248" s="746"/>
      <c r="E248" s="890"/>
      <c r="F248" s="531"/>
      <c r="G248" s="531"/>
    </row>
    <row r="249" spans="1:7" ht="15.75" hidden="1">
      <c r="A249" s="757"/>
      <c r="B249" s="808" t="s">
        <v>2633</v>
      </c>
      <c r="C249" s="782"/>
      <c r="D249" s="872" t="s">
        <v>2634</v>
      </c>
      <c r="E249" s="890"/>
      <c r="F249" s="531"/>
      <c r="G249" s="531"/>
    </row>
    <row r="250" spans="1:7" ht="63" hidden="1">
      <c r="A250" s="757"/>
      <c r="B250" s="1080" t="s">
        <v>2635</v>
      </c>
      <c r="C250" s="782"/>
      <c r="D250" s="948" t="s">
        <v>2636</v>
      </c>
      <c r="E250" s="890"/>
      <c r="F250" s="531"/>
      <c r="G250" s="531"/>
    </row>
    <row r="251" spans="1:7" ht="47.25" hidden="1">
      <c r="A251" s="757"/>
      <c r="B251" s="808" t="s">
        <v>2637</v>
      </c>
      <c r="C251" s="782"/>
      <c r="D251" s="949" t="s">
        <v>2638</v>
      </c>
      <c r="E251" s="890"/>
      <c r="F251" s="531"/>
      <c r="G251" s="531"/>
    </row>
    <row r="252" spans="1:7" ht="47.25" hidden="1">
      <c r="A252" s="757"/>
      <c r="B252" s="808" t="s">
        <v>2639</v>
      </c>
      <c r="C252" s="782"/>
      <c r="D252" s="949" t="s">
        <v>2640</v>
      </c>
      <c r="E252" s="890"/>
      <c r="F252" s="531"/>
      <c r="G252" s="531"/>
    </row>
    <row r="253" spans="1:7" ht="30.75" hidden="1" customHeight="1">
      <c r="A253" s="757"/>
      <c r="B253" s="808" t="s">
        <v>2641</v>
      </c>
      <c r="C253" s="782"/>
      <c r="D253" s="746"/>
      <c r="E253" s="890"/>
      <c r="F253" s="531"/>
      <c r="G253" s="531"/>
    </row>
    <row r="254" spans="1:7" ht="15.75" hidden="1">
      <c r="A254" s="757"/>
      <c r="B254" s="808" t="s">
        <v>2633</v>
      </c>
      <c r="C254" s="782"/>
      <c r="D254" s="746" t="s">
        <v>2634</v>
      </c>
      <c r="E254" s="890"/>
      <c r="F254" s="531"/>
      <c r="G254" s="531"/>
    </row>
    <row r="255" spans="1:7" ht="63" hidden="1">
      <c r="A255" s="757"/>
      <c r="B255" s="1080" t="s">
        <v>2635</v>
      </c>
      <c r="C255" s="782"/>
      <c r="D255" s="948" t="s">
        <v>2636</v>
      </c>
      <c r="E255" s="890"/>
      <c r="F255" s="531"/>
      <c r="G255" s="531"/>
    </row>
    <row r="256" spans="1:7" ht="47.25" hidden="1">
      <c r="A256" s="757"/>
      <c r="B256" s="808" t="s">
        <v>2642</v>
      </c>
      <c r="C256" s="782"/>
      <c r="D256" s="949" t="s">
        <v>2638</v>
      </c>
      <c r="E256" s="890"/>
      <c r="F256" s="531"/>
      <c r="G256" s="531"/>
    </row>
    <row r="257" spans="1:7" ht="47.25" hidden="1">
      <c r="A257" s="757"/>
      <c r="B257" s="808" t="s">
        <v>2643</v>
      </c>
      <c r="C257" s="782"/>
      <c r="D257" s="872" t="s">
        <v>2640</v>
      </c>
      <c r="E257" s="890"/>
      <c r="F257" s="531"/>
      <c r="G257" s="531"/>
    </row>
    <row r="258" spans="1:7" ht="31.5" hidden="1">
      <c r="A258" s="757"/>
      <c r="B258" s="808" t="s">
        <v>2644</v>
      </c>
      <c r="C258" s="899" t="s">
        <v>2703</v>
      </c>
      <c r="D258" s="746"/>
      <c r="E258" s="890"/>
      <c r="F258" s="531"/>
      <c r="G258" s="531"/>
    </row>
    <row r="259" spans="1:7" ht="31.5" hidden="1">
      <c r="A259" s="757"/>
      <c r="B259" s="808" t="s">
        <v>2886</v>
      </c>
      <c r="C259" s="782"/>
      <c r="D259" s="872" t="s">
        <v>2646</v>
      </c>
      <c r="E259" s="890"/>
      <c r="F259" s="531"/>
      <c r="G259" s="531"/>
    </row>
    <row r="260" spans="1:7" ht="18" hidden="1" customHeight="1">
      <c r="A260" s="757"/>
      <c r="B260" s="808" t="s">
        <v>2887</v>
      </c>
      <c r="C260" s="782"/>
      <c r="D260" s="872" t="s">
        <v>2648</v>
      </c>
      <c r="E260" s="890"/>
      <c r="F260" s="531"/>
      <c r="G260" s="531"/>
    </row>
    <row r="261" spans="1:7" ht="31.5" hidden="1">
      <c r="A261" s="757"/>
      <c r="B261" s="808" t="s">
        <v>2936</v>
      </c>
      <c r="C261" s="782"/>
      <c r="D261" s="949" t="s">
        <v>2650</v>
      </c>
      <c r="E261" s="890"/>
      <c r="F261" s="531"/>
      <c r="G261" s="531"/>
    </row>
    <row r="262" spans="1:7" ht="31.5" hidden="1">
      <c r="A262" s="757"/>
      <c r="B262" s="808" t="s">
        <v>2937</v>
      </c>
      <c r="C262" s="782"/>
      <c r="D262" s="872" t="s">
        <v>2652</v>
      </c>
      <c r="E262" s="890"/>
      <c r="F262" s="531"/>
      <c r="G262" s="531"/>
    </row>
    <row r="263" spans="1:7" ht="15.75" hidden="1">
      <c r="A263" s="757"/>
      <c r="B263" s="808" t="s">
        <v>2653</v>
      </c>
      <c r="C263" s="899" t="s">
        <v>2704</v>
      </c>
      <c r="D263" s="872"/>
      <c r="E263" s="890"/>
      <c r="F263" s="531"/>
      <c r="G263" s="531"/>
    </row>
    <row r="264" spans="1:7" ht="15.75" hidden="1">
      <c r="A264" s="757"/>
      <c r="B264" s="808" t="s">
        <v>2654</v>
      </c>
      <c r="C264" s="782"/>
      <c r="D264" s="872" t="s">
        <v>2655</v>
      </c>
      <c r="E264" s="890"/>
      <c r="F264" s="531"/>
      <c r="G264" s="531"/>
    </row>
    <row r="265" spans="1:7" ht="15.75" hidden="1">
      <c r="A265" s="787"/>
      <c r="B265" s="841" t="s">
        <v>2656</v>
      </c>
      <c r="C265" s="842"/>
      <c r="D265" s="950" t="s">
        <v>2657</v>
      </c>
      <c r="E265" s="890"/>
      <c r="F265" s="531"/>
      <c r="G265" s="531"/>
    </row>
    <row r="266" spans="1:7" s="409" customFormat="1" ht="31.5" hidden="1">
      <c r="A266" s="755">
        <v>414</v>
      </c>
      <c r="B266" s="805" t="s">
        <v>2599</v>
      </c>
      <c r="C266" s="756"/>
      <c r="D266" s="912"/>
      <c r="E266" s="991"/>
      <c r="F266" s="991"/>
      <c r="G266" s="991"/>
    </row>
    <row r="267" spans="1:7" ht="31.5" hidden="1">
      <c r="A267" s="744"/>
      <c r="B267" s="793" t="s">
        <v>2600</v>
      </c>
      <c r="C267" s="744" t="s">
        <v>2605</v>
      </c>
      <c r="D267" s="759"/>
      <c r="E267" s="783"/>
      <c r="F267" s="783"/>
      <c r="G267" s="783"/>
    </row>
    <row r="268" spans="1:7" ht="15.75" hidden="1">
      <c r="A268" s="755"/>
      <c r="B268" s="793" t="s">
        <v>2601</v>
      </c>
      <c r="C268" s="744"/>
      <c r="D268" s="899">
        <v>3</v>
      </c>
      <c r="E268" s="783"/>
      <c r="F268" s="783"/>
      <c r="G268" s="783"/>
    </row>
    <row r="269" spans="1:7" ht="15.75" hidden="1" customHeight="1">
      <c r="A269" s="744"/>
      <c r="B269" s="793" t="s">
        <v>2602</v>
      </c>
      <c r="C269" s="744"/>
      <c r="D269" s="899">
        <v>2</v>
      </c>
      <c r="E269" s="783"/>
      <c r="F269" s="783"/>
      <c r="G269" s="783"/>
    </row>
    <row r="270" spans="1:7" ht="15.75" hidden="1">
      <c r="A270" s="744"/>
      <c r="B270" s="793" t="s">
        <v>1790</v>
      </c>
      <c r="C270" s="744"/>
      <c r="D270" s="899">
        <v>3</v>
      </c>
      <c r="E270" s="783"/>
      <c r="F270" s="783"/>
      <c r="G270" s="783"/>
    </row>
    <row r="271" spans="1:7" ht="15.75" hidden="1" customHeight="1">
      <c r="A271" s="744"/>
      <c r="B271" s="793" t="s">
        <v>2070</v>
      </c>
      <c r="C271" s="744"/>
      <c r="D271" s="899">
        <v>2</v>
      </c>
      <c r="E271" s="783"/>
      <c r="F271" s="783"/>
      <c r="G271" s="783"/>
    </row>
    <row r="272" spans="1:7" ht="15.75" hidden="1">
      <c r="A272" s="755"/>
      <c r="B272" s="793" t="s">
        <v>2603</v>
      </c>
      <c r="C272" s="744" t="s">
        <v>2606</v>
      </c>
      <c r="D272" s="910"/>
      <c r="E272" s="1014"/>
      <c r="F272" s="1014"/>
      <c r="G272" s="1014"/>
    </row>
    <row r="273" spans="1:7" ht="35.25" hidden="1" customHeight="1">
      <c r="A273" s="744"/>
      <c r="B273" s="809" t="s">
        <v>2604</v>
      </c>
      <c r="C273" s="744"/>
      <c r="D273" s="894" t="s">
        <v>2705</v>
      </c>
      <c r="E273" s="962"/>
      <c r="F273" s="962"/>
      <c r="G273" s="962"/>
    </row>
    <row r="274" spans="1:7" ht="15.75" hidden="1">
      <c r="A274" s="744"/>
      <c r="B274" s="793" t="s">
        <v>2182</v>
      </c>
      <c r="C274" s="744"/>
      <c r="D274" s="899">
        <v>60</v>
      </c>
      <c r="E274" s="783"/>
      <c r="F274" s="783"/>
      <c r="G274" s="783"/>
    </row>
    <row r="275" spans="1:7" ht="15.75" hidden="1">
      <c r="A275" s="744"/>
      <c r="B275" s="1079" t="s">
        <v>2183</v>
      </c>
      <c r="C275" s="744"/>
      <c r="D275" s="923" t="s">
        <v>2706</v>
      </c>
      <c r="E275" s="961"/>
      <c r="F275" s="961"/>
      <c r="G275" s="961"/>
    </row>
    <row r="276" spans="1:7" ht="34.5" hidden="1" customHeight="1">
      <c r="A276" s="755">
        <v>414</v>
      </c>
      <c r="B276" s="1079" t="s">
        <v>2184</v>
      </c>
      <c r="C276" s="744"/>
      <c r="D276" s="910" t="s">
        <v>2185</v>
      </c>
      <c r="E276" s="531"/>
      <c r="F276" s="531"/>
      <c r="G276" s="531"/>
    </row>
    <row r="277" spans="1:7" ht="15.75" hidden="1">
      <c r="A277" s="744"/>
      <c r="B277" s="793"/>
      <c r="C277" s="744"/>
      <c r="D277" s="910"/>
      <c r="E277" s="1014"/>
      <c r="F277" s="1014"/>
      <c r="G277" s="1014"/>
    </row>
    <row r="278" spans="1:7" ht="31.5" hidden="1">
      <c r="A278" s="744"/>
      <c r="B278" s="793" t="s">
        <v>2707</v>
      </c>
      <c r="C278" s="744"/>
      <c r="D278" s="923">
        <v>90</v>
      </c>
      <c r="E278" s="783"/>
      <c r="F278" s="783"/>
      <c r="G278" s="783"/>
    </row>
    <row r="279" spans="1:7" ht="33.75" hidden="1" customHeight="1">
      <c r="A279" s="744"/>
      <c r="B279" s="1079" t="s">
        <v>2711</v>
      </c>
      <c r="C279" s="744"/>
      <c r="D279" s="910" t="s">
        <v>2186</v>
      </c>
      <c r="E279" s="531"/>
      <c r="F279" s="531"/>
      <c r="G279" s="531"/>
    </row>
    <row r="280" spans="1:7" ht="15.75" hidden="1">
      <c r="A280" s="744"/>
      <c r="B280" s="793"/>
      <c r="C280" s="744"/>
      <c r="D280" s="894"/>
      <c r="E280" s="962"/>
      <c r="F280" s="962"/>
      <c r="G280" s="962"/>
    </row>
    <row r="281" spans="1:7" ht="15.75" hidden="1" customHeight="1">
      <c r="A281" s="744"/>
      <c r="B281" s="793" t="s">
        <v>2708</v>
      </c>
      <c r="C281" s="744" t="s">
        <v>977</v>
      </c>
      <c r="D281" s="782"/>
      <c r="E281" s="783"/>
      <c r="F281" s="783"/>
      <c r="G281" s="783"/>
    </row>
    <row r="282" spans="1:7" ht="33" hidden="1" customHeight="1">
      <c r="A282" s="744"/>
      <c r="B282" s="1079" t="s">
        <v>2710</v>
      </c>
      <c r="C282" s="744"/>
      <c r="D282" s="910" t="s">
        <v>2186</v>
      </c>
      <c r="E282" s="531"/>
      <c r="F282" s="531"/>
      <c r="G282" s="531"/>
    </row>
    <row r="283" spans="1:7" ht="15.75" hidden="1">
      <c r="A283" s="744"/>
      <c r="B283" s="793" t="s">
        <v>2709</v>
      </c>
      <c r="C283" s="744"/>
      <c r="D283" s="899">
        <v>150</v>
      </c>
      <c r="E283" s="961"/>
      <c r="F283" s="961"/>
      <c r="G283" s="961"/>
    </row>
    <row r="284" spans="1:7" ht="33.75" hidden="1" customHeight="1">
      <c r="A284" s="766"/>
      <c r="B284" s="806" t="s">
        <v>1791</v>
      </c>
      <c r="C284" s="766"/>
      <c r="D284" s="911" t="s">
        <v>2187</v>
      </c>
      <c r="E284" s="531"/>
      <c r="F284" s="531"/>
      <c r="G284" s="531"/>
    </row>
    <row r="285" spans="1:7" s="409" customFormat="1" ht="15.75" hidden="1">
      <c r="A285" s="755">
        <v>421</v>
      </c>
      <c r="B285" s="805" t="s">
        <v>1983</v>
      </c>
      <c r="C285" s="756"/>
      <c r="D285" s="756"/>
      <c r="E285" s="991"/>
      <c r="F285" s="991"/>
      <c r="G285" s="991"/>
    </row>
    <row r="286" spans="1:7" ht="49.5" hidden="1" customHeight="1">
      <c r="A286" s="766"/>
      <c r="B286" s="806" t="s">
        <v>2188</v>
      </c>
      <c r="C286" s="754" t="s">
        <v>1001</v>
      </c>
      <c r="D286" s="918">
        <v>5</v>
      </c>
      <c r="E286" s="783"/>
      <c r="F286" s="783"/>
      <c r="G286" s="783"/>
    </row>
    <row r="287" spans="1:7" s="409" customFormat="1" ht="15.75" hidden="1">
      <c r="A287" s="755">
        <v>424</v>
      </c>
      <c r="B287" s="805" t="s">
        <v>2712</v>
      </c>
      <c r="C287" s="756"/>
      <c r="D287" s="756"/>
      <c r="E287" s="991"/>
      <c r="F287" s="991"/>
      <c r="G287" s="991"/>
    </row>
    <row r="288" spans="1:7" ht="31.5" hidden="1">
      <c r="A288" s="835"/>
      <c r="B288" s="952" t="s">
        <v>2713</v>
      </c>
      <c r="C288" s="851" t="s">
        <v>1019</v>
      </c>
      <c r="D288" s="919" t="s">
        <v>2104</v>
      </c>
      <c r="E288" s="961"/>
      <c r="F288" s="961"/>
      <c r="G288" s="961"/>
    </row>
    <row r="289" spans="1:7" s="437" customFormat="1" ht="15.75" hidden="1">
      <c r="A289" s="775" t="s">
        <v>1810</v>
      </c>
      <c r="B289" s="811"/>
      <c r="C289" s="776"/>
      <c r="D289" s="776"/>
      <c r="E289" s="1000"/>
      <c r="F289" s="1000"/>
      <c r="G289" s="1000"/>
    </row>
    <row r="290" spans="1:7" s="409" customFormat="1" ht="15.75" hidden="1">
      <c r="A290" s="755">
        <v>500</v>
      </c>
      <c r="B290" s="805" t="s">
        <v>2888</v>
      </c>
      <c r="C290" s="756"/>
      <c r="D290" s="743"/>
      <c r="E290" s="991"/>
      <c r="F290" s="991"/>
      <c r="G290" s="991"/>
    </row>
    <row r="291" spans="1:7" ht="15.75" hidden="1" customHeight="1">
      <c r="A291" s="744"/>
      <c r="B291" s="809" t="s">
        <v>2889</v>
      </c>
      <c r="C291" s="778" t="s">
        <v>2714</v>
      </c>
      <c r="D291" s="914" t="s">
        <v>2939</v>
      </c>
      <c r="E291" s="531"/>
      <c r="F291" s="531"/>
      <c r="G291" s="531"/>
    </row>
    <row r="292" spans="1:7" s="845" customFormat="1" ht="15.75" hidden="1">
      <c r="A292" s="843"/>
      <c r="B292" s="808" t="s">
        <v>2718</v>
      </c>
      <c r="C292" s="833" t="s">
        <v>2938</v>
      </c>
      <c r="D292" s="884"/>
      <c r="E292" s="839"/>
      <c r="F292" s="839"/>
      <c r="G292" s="839"/>
    </row>
    <row r="293" spans="1:7" s="649" customFormat="1" ht="15.75" hidden="1">
      <c r="A293" s="744"/>
      <c r="B293" s="793" t="s">
        <v>1774</v>
      </c>
      <c r="C293" s="744"/>
      <c r="D293" s="899">
        <v>10</v>
      </c>
      <c r="E293" s="783"/>
      <c r="F293" s="783"/>
      <c r="G293" s="783"/>
    </row>
    <row r="294" spans="1:7" s="649" customFormat="1" ht="15.75" hidden="1">
      <c r="A294" s="777"/>
      <c r="B294" s="806" t="s">
        <v>2189</v>
      </c>
      <c r="C294" s="777"/>
      <c r="D294" s="901">
        <v>1</v>
      </c>
      <c r="E294" s="1004"/>
      <c r="F294" s="1004"/>
      <c r="G294" s="1004"/>
    </row>
    <row r="295" spans="1:7" s="649" customFormat="1" ht="15.75" hidden="1">
      <c r="A295" s="755">
        <v>540</v>
      </c>
      <c r="B295" s="805" t="s">
        <v>2716</v>
      </c>
      <c r="C295" s="756"/>
      <c r="D295" s="743"/>
      <c r="E295" s="991"/>
      <c r="F295" s="991"/>
      <c r="G295" s="991"/>
    </row>
    <row r="296" spans="1:7" s="649" customFormat="1" ht="15.75" hidden="1" customHeight="1">
      <c r="A296" s="744"/>
      <c r="B296" s="809" t="s">
        <v>2717</v>
      </c>
      <c r="C296" s="778" t="s">
        <v>2719</v>
      </c>
      <c r="D296" s="894" t="s">
        <v>2059</v>
      </c>
      <c r="E296" s="1015"/>
      <c r="F296" s="1015"/>
      <c r="G296" s="1015"/>
    </row>
    <row r="297" spans="1:7" s="845" customFormat="1" ht="15.75" hidden="1">
      <c r="A297" s="843"/>
      <c r="B297" s="808" t="s">
        <v>2718</v>
      </c>
      <c r="C297" s="833" t="s">
        <v>2715</v>
      </c>
      <c r="D297" s="884"/>
      <c r="E297" s="839"/>
      <c r="F297" s="839"/>
      <c r="G297" s="839"/>
    </row>
    <row r="298" spans="1:7" s="649" customFormat="1" ht="15.75" hidden="1">
      <c r="A298" s="744"/>
      <c r="B298" s="793" t="s">
        <v>1774</v>
      </c>
      <c r="C298" s="744"/>
      <c r="D298" s="899">
        <v>10</v>
      </c>
      <c r="E298" s="783"/>
      <c r="F298" s="783"/>
      <c r="G298" s="783"/>
    </row>
    <row r="299" spans="1:7" s="649" customFormat="1" ht="15.75" hidden="1">
      <c r="A299" s="777"/>
      <c r="B299" s="806" t="s">
        <v>2189</v>
      </c>
      <c r="C299" s="777"/>
      <c r="D299" s="901">
        <v>1</v>
      </c>
      <c r="E299" s="1004"/>
      <c r="F299" s="1004"/>
      <c r="G299" s="1004"/>
    </row>
    <row r="300" spans="1:7" s="409" customFormat="1" ht="15.75" hidden="1">
      <c r="A300" s="755">
        <v>590</v>
      </c>
      <c r="B300" s="805" t="s">
        <v>3024</v>
      </c>
      <c r="C300" s="756"/>
      <c r="D300" s="743"/>
      <c r="E300" s="991"/>
      <c r="F300" s="991"/>
      <c r="G300" s="991"/>
    </row>
    <row r="301" spans="1:7" ht="15.75" hidden="1">
      <c r="A301" s="744"/>
      <c r="B301" s="809" t="s">
        <v>2076</v>
      </c>
      <c r="C301" s="778" t="s">
        <v>2720</v>
      </c>
      <c r="D301" s="778"/>
      <c r="E301" s="1016"/>
      <c r="F301" s="1016"/>
      <c r="G301" s="1016"/>
    </row>
    <row r="302" spans="1:7" ht="15.75" hidden="1">
      <c r="A302" s="744"/>
      <c r="B302" s="809" t="s">
        <v>2408</v>
      </c>
      <c r="C302" s="778"/>
      <c r="D302" s="778" t="s">
        <v>1776</v>
      </c>
      <c r="E302" s="1057">
        <v>5.0000000000000001E-3</v>
      </c>
      <c r="F302" s="990" t="s">
        <v>2957</v>
      </c>
      <c r="G302" s="1057">
        <v>3.0000000000000001E-3</v>
      </c>
    </row>
    <row r="303" spans="1:7" ht="15.75" hidden="1">
      <c r="A303" s="744"/>
      <c r="B303" s="809" t="s">
        <v>2409</v>
      </c>
      <c r="C303" s="778"/>
      <c r="D303" s="778" t="s">
        <v>1776</v>
      </c>
      <c r="E303" s="783"/>
      <c r="F303" s="783"/>
      <c r="G303" s="783"/>
    </row>
    <row r="304" spans="1:7" ht="15.75" hidden="1">
      <c r="A304" s="744"/>
      <c r="B304" s="793" t="s">
        <v>2276</v>
      </c>
      <c r="C304" s="744" t="s">
        <v>2721</v>
      </c>
      <c r="D304" s="782"/>
      <c r="E304" s="1004"/>
      <c r="F304" s="1004"/>
      <c r="G304" s="1004"/>
    </row>
    <row r="305" spans="1:7" s="437" customFormat="1" ht="15.75" hidden="1">
      <c r="A305" s="744"/>
      <c r="B305" s="793" t="s">
        <v>1774</v>
      </c>
      <c r="C305" s="744"/>
      <c r="D305" s="899">
        <v>10</v>
      </c>
      <c r="E305" s="1058">
        <v>10</v>
      </c>
      <c r="F305" s="1058">
        <v>10</v>
      </c>
      <c r="G305" s="1058"/>
    </row>
    <row r="306" spans="1:7" s="649" customFormat="1" ht="15.75" hidden="1">
      <c r="A306" s="777"/>
      <c r="B306" s="806" t="s">
        <v>2722</v>
      </c>
      <c r="C306" s="777"/>
      <c r="D306" s="901">
        <v>1</v>
      </c>
      <c r="E306" s="1058">
        <v>1</v>
      </c>
      <c r="F306" s="1058">
        <v>1</v>
      </c>
      <c r="G306" s="1058"/>
    </row>
    <row r="307" spans="1:7" s="437" customFormat="1" ht="15.75" hidden="1">
      <c r="A307" s="775" t="s">
        <v>1811</v>
      </c>
      <c r="B307" s="811"/>
      <c r="C307" s="776"/>
      <c r="D307" s="790"/>
      <c r="E307" s="1017"/>
      <c r="F307" s="1017"/>
      <c r="G307" s="1017"/>
    </row>
    <row r="308" spans="1:7" s="409" customFormat="1" ht="15.75" hidden="1">
      <c r="A308" s="755">
        <v>600</v>
      </c>
      <c r="B308" s="805" t="s">
        <v>1812</v>
      </c>
      <c r="C308" s="756"/>
      <c r="D308" s="743"/>
      <c r="E308" s="1017"/>
      <c r="F308" s="1017"/>
      <c r="G308" s="1017"/>
    </row>
    <row r="309" spans="1:7" s="473" customFormat="1" ht="15.75" hidden="1">
      <c r="A309" s="791"/>
      <c r="B309" s="1079" t="s">
        <v>2190</v>
      </c>
      <c r="C309" s="761" t="s">
        <v>2723</v>
      </c>
      <c r="D309" s="1385" t="s">
        <v>2330</v>
      </c>
      <c r="E309" s="1015"/>
      <c r="F309" s="1015"/>
      <c r="G309" s="1015"/>
    </row>
    <row r="310" spans="1:7" s="473" customFormat="1" ht="15.75" hidden="1">
      <c r="A310" s="791"/>
      <c r="B310" s="1079" t="s">
        <v>1813</v>
      </c>
      <c r="C310" s="761" t="s">
        <v>2724</v>
      </c>
      <c r="D310" s="1386"/>
      <c r="E310" s="991"/>
      <c r="F310" s="991"/>
      <c r="G310" s="991" t="s">
        <v>2973</v>
      </c>
    </row>
    <row r="311" spans="1:7" s="649" customFormat="1" ht="15.75" hidden="1">
      <c r="A311" s="792"/>
      <c r="B311" s="806" t="s">
        <v>2191</v>
      </c>
      <c r="C311" s="777" t="s">
        <v>2725</v>
      </c>
      <c r="D311" s="1387"/>
      <c r="E311" s="1017"/>
      <c r="F311" s="1017"/>
      <c r="G311" s="1017"/>
    </row>
    <row r="312" spans="1:7" s="409" customFormat="1" ht="15.75" hidden="1">
      <c r="A312" s="755">
        <v>601</v>
      </c>
      <c r="B312" s="805" t="s">
        <v>2192</v>
      </c>
      <c r="C312" s="756"/>
      <c r="D312" s="743"/>
      <c r="E312" s="1017"/>
      <c r="F312" s="1017"/>
      <c r="G312" s="1017"/>
    </row>
    <row r="313" spans="1:7" s="473" customFormat="1" ht="15.75" hidden="1">
      <c r="A313" s="791"/>
      <c r="B313" s="1079" t="s">
        <v>2193</v>
      </c>
      <c r="C313" s="761" t="s">
        <v>2726</v>
      </c>
      <c r="D313" s="1385" t="s">
        <v>2196</v>
      </c>
      <c r="E313" s="1015"/>
      <c r="F313" s="1015"/>
      <c r="G313" s="1015"/>
    </row>
    <row r="314" spans="1:7" s="473" customFormat="1" ht="15.75" hidden="1">
      <c r="A314" s="791"/>
      <c r="B314" s="1079" t="s">
        <v>2194</v>
      </c>
      <c r="C314" s="761" t="s">
        <v>2727</v>
      </c>
      <c r="D314" s="1386"/>
      <c r="E314" s="991"/>
      <c r="F314" s="991"/>
      <c r="G314" s="991"/>
    </row>
    <row r="315" spans="1:7" s="649" customFormat="1" ht="15.75" hidden="1">
      <c r="A315" s="792"/>
      <c r="B315" s="806" t="s">
        <v>2195</v>
      </c>
      <c r="C315" s="777" t="s">
        <v>2728</v>
      </c>
      <c r="D315" s="1387"/>
      <c r="E315" s="1017"/>
      <c r="F315" s="1017"/>
      <c r="G315" s="1017"/>
    </row>
    <row r="316" spans="1:7" s="409" customFormat="1" ht="15.75" hidden="1">
      <c r="A316" s="755">
        <v>602</v>
      </c>
      <c r="B316" s="805" t="s">
        <v>2197</v>
      </c>
      <c r="C316" s="756"/>
      <c r="D316" s="743"/>
      <c r="E316" s="1017"/>
      <c r="F316" s="1017"/>
      <c r="G316" s="1017"/>
    </row>
    <row r="317" spans="1:7" s="473" customFormat="1" ht="15.75" hidden="1">
      <c r="A317" s="791"/>
      <c r="B317" s="1079" t="s">
        <v>2277</v>
      </c>
      <c r="C317" s="761" t="s">
        <v>2729</v>
      </c>
      <c r="D317" s="1385" t="s">
        <v>2202</v>
      </c>
      <c r="E317" s="1015"/>
      <c r="F317" s="1015"/>
      <c r="G317" s="1015"/>
    </row>
    <row r="318" spans="1:7" s="473" customFormat="1" ht="15.75" hidden="1">
      <c r="A318" s="791"/>
      <c r="B318" s="1079" t="s">
        <v>2278</v>
      </c>
      <c r="C318" s="761" t="s">
        <v>2730</v>
      </c>
      <c r="D318" s="1386"/>
      <c r="E318" s="991"/>
      <c r="F318" s="991"/>
      <c r="G318" s="991"/>
    </row>
    <row r="319" spans="1:7" s="649" customFormat="1" ht="31.5" hidden="1">
      <c r="A319" s="792"/>
      <c r="B319" s="806" t="s">
        <v>2199</v>
      </c>
      <c r="C319" s="777" t="s">
        <v>2731</v>
      </c>
      <c r="D319" s="1387"/>
      <c r="E319" s="1017"/>
      <c r="F319" s="1017"/>
      <c r="G319" s="1017"/>
    </row>
    <row r="320" spans="1:7" s="409" customFormat="1" ht="15.75" hidden="1">
      <c r="A320" s="755">
        <v>603</v>
      </c>
      <c r="B320" s="805" t="s">
        <v>2738</v>
      </c>
      <c r="C320" s="756"/>
      <c r="D320" s="743"/>
      <c r="E320" s="1017"/>
      <c r="F320" s="1017"/>
      <c r="G320" s="1017"/>
    </row>
    <row r="321" spans="1:7" s="473" customFormat="1" ht="15.75" hidden="1">
      <c r="A321" s="791"/>
      <c r="B321" s="1079" t="s">
        <v>2200</v>
      </c>
      <c r="C321" s="761" t="s">
        <v>2732</v>
      </c>
      <c r="D321" s="1385" t="s">
        <v>2203</v>
      </c>
      <c r="E321" s="1015"/>
      <c r="F321" s="1015"/>
      <c r="G321" s="1015"/>
    </row>
    <row r="322" spans="1:7" s="473" customFormat="1" ht="15.75" hidden="1">
      <c r="A322" s="791"/>
      <c r="B322" s="1079" t="s">
        <v>2201</v>
      </c>
      <c r="C322" s="761" t="s">
        <v>2733</v>
      </c>
      <c r="D322" s="1386"/>
      <c r="E322" s="991"/>
      <c r="F322" s="991"/>
      <c r="G322" s="991"/>
    </row>
    <row r="323" spans="1:7" s="649" customFormat="1" ht="15.75" hidden="1">
      <c r="A323" s="792"/>
      <c r="B323" s="806" t="s">
        <v>2746</v>
      </c>
      <c r="C323" s="777" t="s">
        <v>2734</v>
      </c>
      <c r="D323" s="1387"/>
      <c r="E323" s="1017"/>
      <c r="F323" s="1017"/>
      <c r="G323" s="1017"/>
    </row>
    <row r="324" spans="1:7" s="409" customFormat="1" ht="18" hidden="1" customHeight="1">
      <c r="A324" s="755">
        <v>610</v>
      </c>
      <c r="B324" s="805" t="s">
        <v>2204</v>
      </c>
      <c r="C324" s="756"/>
      <c r="D324" s="743"/>
      <c r="E324" s="1017"/>
      <c r="F324" s="1017"/>
      <c r="G324" s="1017"/>
    </row>
    <row r="325" spans="1:7" s="473" customFormat="1" ht="15.75" hidden="1" customHeight="1">
      <c r="A325" s="791"/>
      <c r="B325" s="1079" t="s">
        <v>2190</v>
      </c>
      <c r="C325" s="761" t="s">
        <v>2735</v>
      </c>
      <c r="D325" s="1385" t="s">
        <v>2330</v>
      </c>
      <c r="E325" s="1015"/>
      <c r="F325" s="1015"/>
      <c r="G325" s="1015"/>
    </row>
    <row r="326" spans="1:7" s="473" customFormat="1" ht="15.75" hidden="1">
      <c r="A326" s="791"/>
      <c r="B326" s="1079" t="s">
        <v>2205</v>
      </c>
      <c r="C326" s="761" t="s">
        <v>2736</v>
      </c>
      <c r="D326" s="1386"/>
      <c r="E326" s="991"/>
      <c r="F326" s="991"/>
      <c r="G326" s="991" t="s">
        <v>2974</v>
      </c>
    </row>
    <row r="327" spans="1:7" s="649" customFormat="1" ht="15.75" hidden="1">
      <c r="A327" s="792"/>
      <c r="B327" s="806" t="s">
        <v>2191</v>
      </c>
      <c r="C327" s="777" t="s">
        <v>2737</v>
      </c>
      <c r="D327" s="1387"/>
      <c r="E327" s="1017"/>
      <c r="F327" s="1017"/>
      <c r="G327" s="1017"/>
    </row>
    <row r="328" spans="1:7" s="409" customFormat="1" ht="15.75" hidden="1">
      <c r="A328" s="755">
        <v>611</v>
      </c>
      <c r="B328" s="805" t="s">
        <v>2206</v>
      </c>
      <c r="C328" s="756"/>
      <c r="D328" s="743"/>
      <c r="E328" s="1017"/>
      <c r="F328" s="1017"/>
      <c r="G328" s="1017"/>
    </row>
    <row r="329" spans="1:7" s="473" customFormat="1" ht="15.75" hidden="1" customHeight="1">
      <c r="A329" s="791"/>
      <c r="B329" s="1079" t="s">
        <v>2207</v>
      </c>
      <c r="C329" s="761" t="s">
        <v>2739</v>
      </c>
      <c r="D329" s="1385" t="s">
        <v>2196</v>
      </c>
      <c r="E329" s="1015"/>
      <c r="F329" s="1015"/>
      <c r="G329" s="1015"/>
    </row>
    <row r="330" spans="1:7" s="473" customFormat="1" ht="15.75" hidden="1">
      <c r="A330" s="791"/>
      <c r="B330" s="1079" t="s">
        <v>2208</v>
      </c>
      <c r="C330" s="761" t="s">
        <v>2740</v>
      </c>
      <c r="D330" s="1386"/>
      <c r="E330" s="991"/>
      <c r="F330" s="991"/>
      <c r="G330" s="991"/>
    </row>
    <row r="331" spans="1:7" s="649" customFormat="1" ht="15.75" hidden="1">
      <c r="A331" s="792"/>
      <c r="B331" s="806" t="s">
        <v>2209</v>
      </c>
      <c r="C331" s="777" t="s">
        <v>2741</v>
      </c>
      <c r="D331" s="1387"/>
      <c r="E331" s="1017"/>
      <c r="F331" s="1017"/>
      <c r="G331" s="1017"/>
    </row>
    <row r="332" spans="1:7" s="409" customFormat="1" ht="15.75" hidden="1">
      <c r="A332" s="755">
        <v>612</v>
      </c>
      <c r="B332" s="805" t="s">
        <v>2745</v>
      </c>
      <c r="C332" s="756"/>
      <c r="D332" s="743"/>
      <c r="E332" s="1017"/>
      <c r="F332" s="1017"/>
      <c r="G332" s="1017"/>
    </row>
    <row r="333" spans="1:7" s="473" customFormat="1" ht="15.75" hidden="1" customHeight="1">
      <c r="A333" s="791"/>
      <c r="B333" s="1079" t="s">
        <v>2198</v>
      </c>
      <c r="C333" s="761" t="s">
        <v>2742</v>
      </c>
      <c r="D333" s="1385" t="s">
        <v>2202</v>
      </c>
      <c r="E333" s="1015"/>
      <c r="F333" s="1015"/>
      <c r="G333" s="1015"/>
    </row>
    <row r="334" spans="1:7" s="473" customFormat="1" ht="15.75" hidden="1">
      <c r="A334" s="791"/>
      <c r="B334" s="1079" t="s">
        <v>2210</v>
      </c>
      <c r="C334" s="761" t="s">
        <v>2743</v>
      </c>
      <c r="D334" s="1386"/>
      <c r="E334" s="991"/>
      <c r="F334" s="991"/>
      <c r="G334" s="991"/>
    </row>
    <row r="335" spans="1:7" s="649" customFormat="1" ht="31.5" hidden="1">
      <c r="A335" s="792"/>
      <c r="B335" s="806" t="s">
        <v>2211</v>
      </c>
      <c r="C335" s="777" t="s">
        <v>2744</v>
      </c>
      <c r="D335" s="1387"/>
      <c r="E335" s="1017"/>
      <c r="F335" s="1017"/>
      <c r="G335" s="1017"/>
    </row>
    <row r="336" spans="1:7" s="409" customFormat="1" ht="15.75" hidden="1">
      <c r="A336" s="755">
        <v>613</v>
      </c>
      <c r="B336" s="805" t="s">
        <v>2212</v>
      </c>
      <c r="C336" s="756"/>
      <c r="D336" s="743"/>
      <c r="E336" s="1017"/>
      <c r="F336" s="1017"/>
      <c r="G336" s="1017"/>
    </row>
    <row r="337" spans="1:49" s="473" customFormat="1" ht="15.75" hidden="1" customHeight="1">
      <c r="A337" s="791"/>
      <c r="B337" s="1079" t="s">
        <v>2213</v>
      </c>
      <c r="C337" s="761" t="s">
        <v>2747</v>
      </c>
      <c r="D337" s="1385" t="s">
        <v>2203</v>
      </c>
      <c r="E337" s="1015"/>
      <c r="F337" s="1015"/>
      <c r="G337" s="1015"/>
    </row>
    <row r="338" spans="1:49" s="473" customFormat="1" ht="15.75" hidden="1">
      <c r="A338" s="791"/>
      <c r="B338" s="1079" t="s">
        <v>2214</v>
      </c>
      <c r="C338" s="761" t="s">
        <v>2748</v>
      </c>
      <c r="D338" s="1386"/>
      <c r="E338" s="991"/>
      <c r="F338" s="991"/>
      <c r="G338" s="991"/>
    </row>
    <row r="339" spans="1:49" s="649" customFormat="1" ht="15.75" hidden="1">
      <c r="A339" s="792"/>
      <c r="B339" s="806" t="s">
        <v>2215</v>
      </c>
      <c r="C339" s="777" t="s">
        <v>2749</v>
      </c>
      <c r="D339" s="1387"/>
      <c r="E339" s="999"/>
      <c r="F339" s="999"/>
      <c r="G339" s="999"/>
    </row>
    <row r="340" spans="1:49" s="409" customFormat="1" ht="15.75" hidden="1">
      <c r="A340" s="755">
        <v>620</v>
      </c>
      <c r="B340" s="805" t="s">
        <v>2216</v>
      </c>
      <c r="C340" s="756"/>
      <c r="D340" s="743"/>
      <c r="E340" s="839"/>
      <c r="F340" s="839"/>
      <c r="G340" s="839"/>
    </row>
    <row r="341" spans="1:49" ht="15.75" hidden="1">
      <c r="A341" s="744"/>
      <c r="B341" s="793" t="s">
        <v>2217</v>
      </c>
      <c r="C341" s="744" t="s">
        <v>2750</v>
      </c>
      <c r="D341" s="898"/>
      <c r="E341" s="1018"/>
      <c r="F341" s="1018"/>
      <c r="G341" s="1018"/>
    </row>
    <row r="342" spans="1:49" ht="30.75" hidden="1" customHeight="1">
      <c r="A342" s="744"/>
      <c r="B342" s="793" t="s">
        <v>2219</v>
      </c>
      <c r="C342" s="744"/>
      <c r="D342" s="917">
        <v>0.5</v>
      </c>
      <c r="E342" s="991"/>
      <c r="F342" s="991"/>
      <c r="G342" s="991"/>
    </row>
    <row r="343" spans="1:49" s="649" customFormat="1" ht="31.5" hidden="1">
      <c r="A343" s="773"/>
      <c r="B343" s="806" t="s">
        <v>2218</v>
      </c>
      <c r="C343" s="777"/>
      <c r="D343" s="916">
        <v>0.3</v>
      </c>
      <c r="E343" s="999"/>
      <c r="F343" s="999"/>
      <c r="G343" s="999"/>
    </row>
    <row r="344" spans="1:49" s="409" customFormat="1" ht="15.75" hidden="1">
      <c r="A344" s="755">
        <v>630</v>
      </c>
      <c r="B344" s="805" t="s">
        <v>2220</v>
      </c>
      <c r="C344" s="756"/>
      <c r="D344" s="743"/>
      <c r="E344" s="961"/>
      <c r="F344" s="961"/>
      <c r="G344" s="961"/>
    </row>
    <row r="345" spans="1:49" ht="15.75" hidden="1">
      <c r="A345" s="744"/>
      <c r="B345" s="793" t="s">
        <v>2221</v>
      </c>
      <c r="C345" s="744" t="s">
        <v>2751</v>
      </c>
      <c r="D345" s="898"/>
      <c r="E345" s="1006"/>
      <c r="F345" s="1006"/>
      <c r="G345" s="1006"/>
    </row>
    <row r="346" spans="1:49" s="423" customFormat="1" ht="15.75" hidden="1">
      <c r="A346" s="744"/>
      <c r="B346" s="793" t="s">
        <v>2222</v>
      </c>
      <c r="C346" s="744"/>
      <c r="D346" s="899" t="s">
        <v>2752</v>
      </c>
      <c r="E346" s="1019"/>
      <c r="F346" s="1019"/>
      <c r="G346" s="1019"/>
    </row>
    <row r="347" spans="1:49" s="423" customFormat="1" ht="46.5" hidden="1" customHeight="1">
      <c r="A347" s="761"/>
      <c r="B347" s="1079" t="s">
        <v>2223</v>
      </c>
      <c r="C347" s="761"/>
      <c r="D347" s="1078" t="s">
        <v>2754</v>
      </c>
      <c r="E347" s="1000"/>
      <c r="F347" s="1000"/>
      <c r="G347" s="1000"/>
    </row>
    <row r="348" spans="1:49" s="650" customFormat="1" ht="49.5" hidden="1" customHeight="1">
      <c r="A348" s="773"/>
      <c r="B348" s="806" t="s">
        <v>2753</v>
      </c>
      <c r="C348" s="777"/>
      <c r="D348" s="915" t="s">
        <v>2224</v>
      </c>
      <c r="E348" s="991"/>
      <c r="F348" s="991"/>
      <c r="G348" s="991"/>
    </row>
    <row r="349" spans="1:49" s="728" customFormat="1" ht="15.75" hidden="1">
      <c r="A349" s="775" t="s">
        <v>1985</v>
      </c>
      <c r="B349" s="811"/>
      <c r="C349" s="776"/>
      <c r="D349" s="789"/>
      <c r="E349" s="1017"/>
      <c r="F349" s="1017"/>
      <c r="G349" s="1017"/>
      <c r="H349" s="731"/>
      <c r="I349" s="731"/>
      <c r="J349" s="731"/>
      <c r="K349" s="731"/>
      <c r="L349" s="731"/>
      <c r="M349" s="731"/>
      <c r="N349" s="731"/>
      <c r="O349" s="731"/>
      <c r="P349" s="731"/>
      <c r="Q349" s="731"/>
      <c r="R349" s="731"/>
      <c r="S349" s="731"/>
      <c r="T349" s="731"/>
      <c r="U349" s="731"/>
      <c r="V349" s="731"/>
      <c r="W349" s="731"/>
      <c r="X349" s="731"/>
      <c r="Y349" s="731"/>
      <c r="Z349" s="731"/>
      <c r="AA349" s="731"/>
      <c r="AB349" s="731"/>
      <c r="AC349" s="731"/>
      <c r="AD349" s="731"/>
      <c r="AE349" s="731"/>
      <c r="AF349" s="731"/>
      <c r="AG349" s="731"/>
      <c r="AH349" s="731"/>
      <c r="AI349" s="731"/>
      <c r="AJ349" s="731"/>
      <c r="AK349" s="731"/>
      <c r="AL349" s="731"/>
      <c r="AM349" s="731"/>
      <c r="AN349" s="731"/>
      <c r="AO349" s="731"/>
      <c r="AP349" s="731"/>
      <c r="AQ349" s="731"/>
      <c r="AR349" s="731"/>
      <c r="AS349" s="731"/>
      <c r="AT349" s="731"/>
      <c r="AU349" s="731"/>
      <c r="AV349" s="731"/>
      <c r="AW349" s="731"/>
    </row>
    <row r="350" spans="1:49" s="409" customFormat="1" ht="15.75" hidden="1">
      <c r="A350" s="755">
        <v>700</v>
      </c>
      <c r="B350" s="805" t="s">
        <v>2279</v>
      </c>
      <c r="C350" s="744"/>
      <c r="D350" s="743"/>
      <c r="E350" s="1017"/>
      <c r="F350" s="1017"/>
      <c r="G350" s="1017"/>
    </row>
    <row r="351" spans="1:49" s="473" customFormat="1" ht="15.75" hidden="1">
      <c r="A351" s="791"/>
      <c r="B351" s="1079" t="s">
        <v>2013</v>
      </c>
      <c r="C351" s="761" t="s">
        <v>2755</v>
      </c>
      <c r="D351" s="1385" t="s">
        <v>2038</v>
      </c>
      <c r="E351" s="1015"/>
      <c r="F351" s="1015"/>
      <c r="G351" s="1015"/>
    </row>
    <row r="352" spans="1:49" s="473" customFormat="1" ht="15.75" hidden="1">
      <c r="A352" s="791"/>
      <c r="B352" s="1079" t="s">
        <v>2280</v>
      </c>
      <c r="C352" s="761" t="s">
        <v>2761</v>
      </c>
      <c r="D352" s="1386"/>
      <c r="E352" s="991"/>
      <c r="F352" s="991"/>
      <c r="G352" s="991"/>
    </row>
    <row r="353" spans="1:7" s="649" customFormat="1" ht="15.75" hidden="1">
      <c r="A353" s="792"/>
      <c r="B353" s="806" t="s">
        <v>2015</v>
      </c>
      <c r="C353" s="777" t="s">
        <v>2762</v>
      </c>
      <c r="D353" s="1387"/>
      <c r="E353" s="1017"/>
      <c r="F353" s="1017"/>
      <c r="G353" s="1017"/>
    </row>
    <row r="354" spans="1:7" s="409" customFormat="1" ht="15.75" hidden="1">
      <c r="A354" s="755">
        <v>701</v>
      </c>
      <c r="B354" s="805" t="s">
        <v>2281</v>
      </c>
      <c r="C354" s="744"/>
      <c r="D354" s="743"/>
      <c r="E354" s="1017"/>
      <c r="F354" s="1017"/>
      <c r="G354" s="1017"/>
    </row>
    <row r="355" spans="1:7" s="473" customFormat="1" ht="15.75" hidden="1">
      <c r="A355" s="791"/>
      <c r="B355" s="1079" t="s">
        <v>2016</v>
      </c>
      <c r="C355" s="761" t="s">
        <v>2758</v>
      </c>
      <c r="D355" s="1385" t="s">
        <v>2014</v>
      </c>
      <c r="E355" s="1015"/>
      <c r="F355" s="1015"/>
      <c r="G355" s="1015"/>
    </row>
    <row r="356" spans="1:7" s="473" customFormat="1" ht="15.75" hidden="1">
      <c r="A356" s="791"/>
      <c r="B356" s="1079" t="s">
        <v>2282</v>
      </c>
      <c r="C356" s="761" t="s">
        <v>2756</v>
      </c>
      <c r="D356" s="1386"/>
      <c r="E356" s="991"/>
      <c r="F356" s="991"/>
      <c r="G356" s="991"/>
    </row>
    <row r="357" spans="1:7" s="649" customFormat="1" ht="15.75" hidden="1">
      <c r="A357" s="792"/>
      <c r="B357" s="806" t="s">
        <v>2017</v>
      </c>
      <c r="C357" s="777" t="s">
        <v>2763</v>
      </c>
      <c r="D357" s="1387"/>
      <c r="E357" s="1017"/>
      <c r="F357" s="1017"/>
      <c r="G357" s="1017"/>
    </row>
    <row r="358" spans="1:7" s="409" customFormat="1" ht="15.75" hidden="1" customHeight="1">
      <c r="A358" s="755">
        <v>702</v>
      </c>
      <c r="B358" s="805" t="s">
        <v>2283</v>
      </c>
      <c r="C358" s="744"/>
      <c r="D358" s="743"/>
      <c r="E358" s="1017"/>
      <c r="F358" s="1017"/>
      <c r="G358" s="1017"/>
    </row>
    <row r="359" spans="1:7" s="473" customFormat="1" ht="31.5" hidden="1">
      <c r="A359" s="791"/>
      <c r="B359" s="1079" t="s">
        <v>2018</v>
      </c>
      <c r="C359" s="761" t="s">
        <v>2759</v>
      </c>
      <c r="D359" s="1385" t="s">
        <v>2014</v>
      </c>
      <c r="E359" s="1015"/>
      <c r="F359" s="1015"/>
      <c r="G359" s="1015"/>
    </row>
    <row r="360" spans="1:7" s="473" customFormat="1" ht="31.5" hidden="1">
      <c r="A360" s="791"/>
      <c r="B360" s="1079" t="s">
        <v>2284</v>
      </c>
      <c r="C360" s="761" t="s">
        <v>2764</v>
      </c>
      <c r="D360" s="1386"/>
      <c r="E360" s="991"/>
      <c r="F360" s="991"/>
      <c r="G360" s="991"/>
    </row>
    <row r="361" spans="1:7" s="649" customFormat="1" ht="15.75" hidden="1" customHeight="1">
      <c r="A361" s="792"/>
      <c r="B361" s="806" t="s">
        <v>2019</v>
      </c>
      <c r="C361" s="777" t="s">
        <v>2757</v>
      </c>
      <c r="D361" s="1387"/>
      <c r="E361" s="783"/>
      <c r="F361" s="783"/>
      <c r="G361" s="783"/>
    </row>
    <row r="362" spans="1:7" s="409" customFormat="1" ht="15.75" hidden="1">
      <c r="A362" s="755">
        <v>703</v>
      </c>
      <c r="B362" s="805" t="s">
        <v>2020</v>
      </c>
      <c r="C362" s="744"/>
      <c r="D362" s="743"/>
      <c r="E362" s="531"/>
      <c r="F362" s="531"/>
      <c r="G362" s="531"/>
    </row>
    <row r="363" spans="1:7" ht="15.75" hidden="1">
      <c r="A363" s="744"/>
      <c r="B363" s="793" t="s">
        <v>2021</v>
      </c>
      <c r="C363" s="762" t="s">
        <v>2760</v>
      </c>
      <c r="D363" s="782"/>
      <c r="E363" s="531"/>
      <c r="F363" s="531"/>
      <c r="G363" s="531"/>
    </row>
    <row r="364" spans="1:7" ht="15.75" hidden="1">
      <c r="A364" s="744"/>
      <c r="B364" s="793" t="s">
        <v>2765</v>
      </c>
      <c r="C364" s="762"/>
      <c r="D364" s="899" t="s">
        <v>2226</v>
      </c>
      <c r="E364" s="531"/>
      <c r="F364" s="531"/>
      <c r="G364" s="531"/>
    </row>
    <row r="365" spans="1:7" ht="15.75" hidden="1">
      <c r="A365" s="744"/>
      <c r="B365" s="793" t="s">
        <v>2225</v>
      </c>
      <c r="C365" s="762"/>
      <c r="D365" s="899" t="s">
        <v>2226</v>
      </c>
      <c r="E365" s="961"/>
      <c r="F365" s="961"/>
      <c r="G365" s="961"/>
    </row>
    <row r="366" spans="1:7" ht="15.75" hidden="1">
      <c r="A366" s="744"/>
      <c r="B366" s="793" t="s">
        <v>1788</v>
      </c>
      <c r="C366" s="762"/>
      <c r="D366" s="899" t="s">
        <v>2226</v>
      </c>
      <c r="E366" s="962"/>
      <c r="F366" s="962"/>
      <c r="G366" s="962"/>
    </row>
    <row r="367" spans="1:7" ht="47.25" hidden="1">
      <c r="A367" s="744"/>
      <c r="B367" s="1079" t="s">
        <v>2766</v>
      </c>
      <c r="C367" s="744"/>
      <c r="D367" s="910" t="s">
        <v>2705</v>
      </c>
      <c r="E367" s="961"/>
      <c r="F367" s="961"/>
      <c r="G367" s="961"/>
    </row>
    <row r="368" spans="1:7" ht="15.75" hidden="1" customHeight="1">
      <c r="A368" s="755"/>
      <c r="B368" s="793" t="s">
        <v>2071</v>
      </c>
      <c r="C368" s="767"/>
      <c r="D368" s="899" t="s">
        <v>2890</v>
      </c>
      <c r="E368" s="531"/>
      <c r="F368" s="531"/>
      <c r="G368" s="531"/>
    </row>
    <row r="369" spans="1:7" ht="15.75" hidden="1">
      <c r="A369" s="755"/>
      <c r="B369" s="793" t="s">
        <v>1807</v>
      </c>
      <c r="C369" s="744"/>
      <c r="D369" s="899" t="s">
        <v>2226</v>
      </c>
      <c r="E369" s="783"/>
      <c r="F369" s="783"/>
      <c r="G369" s="783"/>
    </row>
    <row r="370" spans="1:7" ht="15.75" hidden="1">
      <c r="A370" s="744"/>
      <c r="B370" s="793" t="s">
        <v>2285</v>
      </c>
      <c r="C370" s="744"/>
      <c r="D370" s="899">
        <v>30</v>
      </c>
      <c r="E370" s="961"/>
      <c r="F370" s="961"/>
      <c r="G370" s="961"/>
    </row>
    <row r="371" spans="1:7" ht="15.75" hidden="1">
      <c r="A371" s="744"/>
      <c r="B371" s="793" t="s">
        <v>2022</v>
      </c>
      <c r="C371" s="744"/>
      <c r="D371" s="899">
        <v>30</v>
      </c>
      <c r="E371" s="962"/>
      <c r="F371" s="962"/>
      <c r="G371" s="962"/>
    </row>
    <row r="372" spans="1:7" ht="15.75" hidden="1">
      <c r="A372" s="744"/>
      <c r="B372" s="793" t="s">
        <v>2287</v>
      </c>
      <c r="C372" s="744"/>
      <c r="D372" s="899" t="s">
        <v>2115</v>
      </c>
      <c r="E372" s="989"/>
      <c r="F372" s="989"/>
      <c r="G372" s="989"/>
    </row>
    <row r="373" spans="1:7" s="423" customFormat="1" ht="15.75" hidden="1">
      <c r="A373" s="744"/>
      <c r="B373" s="793"/>
      <c r="C373" s="762"/>
      <c r="D373" s="894" t="s">
        <v>2767</v>
      </c>
      <c r="E373" s="991"/>
      <c r="F373" s="991"/>
      <c r="G373" s="991"/>
    </row>
    <row r="374" spans="1:7" s="437" customFormat="1" ht="48.75" hidden="1" customHeight="1">
      <c r="A374" s="754"/>
      <c r="B374" s="810" t="s">
        <v>2286</v>
      </c>
      <c r="C374" s="754"/>
      <c r="D374" s="1083" t="s">
        <v>2331</v>
      </c>
      <c r="E374" s="1017"/>
      <c r="F374" s="1017"/>
      <c r="G374" s="1017"/>
    </row>
    <row r="375" spans="1:7" s="409" customFormat="1" ht="15.75" hidden="1">
      <c r="A375" s="755">
        <v>710</v>
      </c>
      <c r="B375" s="805" t="s">
        <v>2288</v>
      </c>
      <c r="C375" s="744"/>
      <c r="D375" s="756"/>
      <c r="E375" s="1017"/>
      <c r="F375" s="1017"/>
      <c r="G375" s="1017"/>
    </row>
    <row r="376" spans="1:7" s="473" customFormat="1" ht="15.75" hidden="1">
      <c r="A376" s="791"/>
      <c r="B376" s="1079" t="s">
        <v>2023</v>
      </c>
      <c r="C376" s="761" t="s">
        <v>2768</v>
      </c>
      <c r="D376" s="1385" t="s">
        <v>2548</v>
      </c>
      <c r="E376" s="1015"/>
      <c r="F376" s="1015"/>
      <c r="G376" s="1015"/>
    </row>
    <row r="377" spans="1:7" s="473" customFormat="1" ht="15.75" hidden="1">
      <c r="A377" s="791"/>
      <c r="B377" s="1079" t="s">
        <v>2289</v>
      </c>
      <c r="C377" s="761" t="s">
        <v>2771</v>
      </c>
      <c r="D377" s="1386"/>
      <c r="E377" s="991"/>
      <c r="F377" s="991"/>
      <c r="G377" s="991"/>
    </row>
    <row r="378" spans="1:7" s="649" customFormat="1" ht="15.75" hidden="1">
      <c r="A378" s="792"/>
      <c r="B378" s="806" t="s">
        <v>2024</v>
      </c>
      <c r="C378" s="777" t="s">
        <v>2772</v>
      </c>
      <c r="D378" s="1387"/>
      <c r="E378" s="1017"/>
      <c r="F378" s="1017"/>
      <c r="G378" s="1017"/>
    </row>
    <row r="379" spans="1:7" s="409" customFormat="1" ht="15.75" hidden="1">
      <c r="A379" s="755">
        <v>711</v>
      </c>
      <c r="B379" s="805" t="s">
        <v>2290</v>
      </c>
      <c r="C379" s="744"/>
      <c r="D379" s="743"/>
      <c r="E379" s="1017"/>
      <c r="F379" s="1017"/>
      <c r="G379" s="1017"/>
    </row>
    <row r="380" spans="1:7" s="473" customFormat="1" ht="15.75" hidden="1" customHeight="1">
      <c r="A380" s="791"/>
      <c r="B380" s="1079" t="s">
        <v>2025</v>
      </c>
      <c r="C380" s="761" t="s">
        <v>2769</v>
      </c>
      <c r="D380" s="1385" t="s">
        <v>2548</v>
      </c>
      <c r="E380" s="1015"/>
      <c r="F380" s="1015"/>
      <c r="G380" s="1015"/>
    </row>
    <row r="381" spans="1:7" s="473" customFormat="1" ht="15.75" hidden="1">
      <c r="A381" s="791"/>
      <c r="B381" s="1079" t="s">
        <v>2026</v>
      </c>
      <c r="C381" s="761" t="s">
        <v>2773</v>
      </c>
      <c r="D381" s="1386"/>
      <c r="E381" s="991"/>
      <c r="F381" s="991"/>
      <c r="G381" s="991"/>
    </row>
    <row r="382" spans="1:7" s="649" customFormat="1" ht="15.75" hidden="1">
      <c r="A382" s="792"/>
      <c r="B382" s="806" t="s">
        <v>2027</v>
      </c>
      <c r="C382" s="777" t="s">
        <v>2774</v>
      </c>
      <c r="D382" s="1387"/>
      <c r="E382" s="1017"/>
      <c r="F382" s="1017"/>
      <c r="G382" s="1017"/>
    </row>
    <row r="383" spans="1:7" s="409" customFormat="1" ht="15.75" hidden="1">
      <c r="A383" s="755">
        <v>712</v>
      </c>
      <c r="B383" s="805" t="s">
        <v>2028</v>
      </c>
      <c r="C383" s="744"/>
      <c r="D383" s="743"/>
      <c r="E383" s="1017"/>
      <c r="F383" s="1017"/>
      <c r="G383" s="1017"/>
    </row>
    <row r="384" spans="1:7" s="473" customFormat="1" ht="15.75" hidden="1" customHeight="1">
      <c r="A384" s="791"/>
      <c r="B384" s="1079" t="s">
        <v>2029</v>
      </c>
      <c r="C384" s="761" t="s">
        <v>2770</v>
      </c>
      <c r="D384" s="1385" t="s">
        <v>2548</v>
      </c>
      <c r="E384" s="1015"/>
      <c r="F384" s="1015"/>
      <c r="G384" s="1015"/>
    </row>
    <row r="385" spans="1:7" s="473" customFormat="1" ht="15.75" hidden="1">
      <c r="A385" s="791"/>
      <c r="B385" s="1079" t="s">
        <v>2030</v>
      </c>
      <c r="C385" s="761" t="s">
        <v>2775</v>
      </c>
      <c r="D385" s="1386"/>
      <c r="E385" s="991"/>
      <c r="F385" s="991"/>
      <c r="G385" s="991"/>
    </row>
    <row r="386" spans="1:7" s="649" customFormat="1" ht="31.5" hidden="1">
      <c r="A386" s="792"/>
      <c r="B386" s="806" t="s">
        <v>2031</v>
      </c>
      <c r="C386" s="777" t="s">
        <v>2776</v>
      </c>
      <c r="D386" s="1387"/>
      <c r="E386" s="531"/>
      <c r="F386" s="531"/>
      <c r="G386" s="531"/>
    </row>
    <row r="387" spans="1:7" s="409" customFormat="1" ht="15.75" hidden="1">
      <c r="A387" s="755">
        <v>720</v>
      </c>
      <c r="B387" s="805" t="s">
        <v>2032</v>
      </c>
      <c r="C387" s="744"/>
      <c r="D387" s="743"/>
      <c r="E387" s="1020"/>
      <c r="F387" s="1020"/>
      <c r="G387" s="1020"/>
    </row>
    <row r="388" spans="1:7" ht="31.5" hidden="1" customHeight="1">
      <c r="A388" s="744"/>
      <c r="B388" s="809" t="s">
        <v>2033</v>
      </c>
      <c r="C388" s="778" t="s">
        <v>2777</v>
      </c>
      <c r="D388" s="894" t="s">
        <v>2778</v>
      </c>
      <c r="E388" s="1000"/>
      <c r="F388" s="1000"/>
      <c r="G388" s="1000"/>
    </row>
    <row r="389" spans="1:7" s="648" customFormat="1" ht="15.75" hidden="1" customHeight="1">
      <c r="A389" s="773"/>
      <c r="B389" s="806" t="s">
        <v>2034</v>
      </c>
      <c r="C389" s="777"/>
      <c r="D389" s="901" t="s">
        <v>2227</v>
      </c>
      <c r="E389" s="991"/>
      <c r="F389" s="991"/>
      <c r="G389" s="991"/>
    </row>
    <row r="390" spans="1:7" s="437" customFormat="1" ht="15.75" hidden="1">
      <c r="A390" s="775" t="s">
        <v>1986</v>
      </c>
      <c r="B390" s="811"/>
      <c r="C390" s="776"/>
      <c r="D390" s="789"/>
      <c r="E390" s="783"/>
      <c r="F390" s="783"/>
      <c r="G390" s="783"/>
    </row>
    <row r="391" spans="1:7" s="409" customFormat="1" ht="31.5" hidden="1">
      <c r="A391" s="755">
        <v>810</v>
      </c>
      <c r="B391" s="805" t="s">
        <v>1987</v>
      </c>
      <c r="C391" s="744"/>
      <c r="D391" s="743"/>
      <c r="E391" s="783"/>
      <c r="F391" s="783"/>
      <c r="G391" s="783"/>
    </row>
    <row r="392" spans="1:7" s="437" customFormat="1" ht="31.5" hidden="1">
      <c r="A392" s="763"/>
      <c r="B392" s="793" t="s">
        <v>2228</v>
      </c>
      <c r="C392" s="744" t="s">
        <v>2779</v>
      </c>
      <c r="D392" s="899">
        <v>0</v>
      </c>
      <c r="E392" s="783"/>
      <c r="F392" s="783"/>
      <c r="G392" s="783"/>
    </row>
    <row r="393" spans="1:7" s="437" customFormat="1" ht="15.75" hidden="1">
      <c r="A393" s="755"/>
      <c r="B393" s="793" t="s">
        <v>2229</v>
      </c>
      <c r="C393" s="744" t="s">
        <v>2780</v>
      </c>
      <c r="D393" s="899"/>
      <c r="E393" s="783"/>
      <c r="F393" s="783"/>
      <c r="G393" s="783"/>
    </row>
    <row r="394" spans="1:7" s="437" customFormat="1" ht="15.75" hidden="1" customHeight="1">
      <c r="A394" s="755">
        <v>810</v>
      </c>
      <c r="B394" s="793" t="s">
        <v>2230</v>
      </c>
      <c r="C394" s="744"/>
      <c r="D394" s="899">
        <v>0</v>
      </c>
      <c r="E394" s="999"/>
      <c r="F394" s="999"/>
      <c r="G394" s="999"/>
    </row>
    <row r="395" spans="1:7" s="437" customFormat="1" ht="31.5" hidden="1">
      <c r="A395" s="763"/>
      <c r="B395" s="793" t="s">
        <v>2785</v>
      </c>
      <c r="C395" s="744"/>
      <c r="D395" s="899">
        <v>0</v>
      </c>
      <c r="E395" s="989"/>
      <c r="F395" s="989"/>
      <c r="G395" s="989"/>
    </row>
    <row r="396" spans="1:7" s="437" customFormat="1" ht="15.75" hidden="1">
      <c r="A396" s="763"/>
      <c r="B396" s="793" t="s">
        <v>2786</v>
      </c>
      <c r="C396" s="744"/>
      <c r="D396" s="898"/>
      <c r="E396" s="989"/>
      <c r="F396" s="989"/>
      <c r="G396" s="989"/>
    </row>
    <row r="397" spans="1:7" s="437" customFormat="1" ht="15.75" hidden="1">
      <c r="A397" s="763"/>
      <c r="B397" s="793" t="s">
        <v>2231</v>
      </c>
      <c r="C397" s="744"/>
      <c r="D397" s="898" t="s">
        <v>1961</v>
      </c>
      <c r="E397" s="989"/>
      <c r="F397" s="989"/>
      <c r="G397" s="989"/>
    </row>
    <row r="398" spans="1:7" s="437" customFormat="1" ht="15.75" hidden="1">
      <c r="A398" s="763"/>
      <c r="B398" s="793" t="s">
        <v>2232</v>
      </c>
      <c r="C398" s="744"/>
      <c r="D398" s="898" t="s">
        <v>1962</v>
      </c>
      <c r="E398" s="989"/>
      <c r="F398" s="989"/>
      <c r="G398" s="989"/>
    </row>
    <row r="399" spans="1:7" s="437" customFormat="1" ht="15.75" hidden="1">
      <c r="A399" s="763"/>
      <c r="B399" s="793" t="s">
        <v>2233</v>
      </c>
      <c r="C399" s="744"/>
      <c r="D399" s="898" t="s">
        <v>1962</v>
      </c>
      <c r="E399" s="783"/>
      <c r="F399" s="783"/>
      <c r="G399" s="783"/>
    </row>
    <row r="400" spans="1:7" s="437" customFormat="1" ht="15.75" hidden="1">
      <c r="A400" s="763"/>
      <c r="B400" s="793" t="s">
        <v>2234</v>
      </c>
      <c r="C400" s="744"/>
      <c r="D400" s="898" t="s">
        <v>1963</v>
      </c>
      <c r="E400" s="783"/>
      <c r="F400" s="783"/>
      <c r="G400" s="783"/>
    </row>
    <row r="401" spans="1:7" s="437" customFormat="1" ht="31.5" hidden="1">
      <c r="A401" s="763"/>
      <c r="B401" s="793" t="s">
        <v>3025</v>
      </c>
      <c r="C401" s="761" t="s">
        <v>2781</v>
      </c>
      <c r="D401" s="923">
        <v>140</v>
      </c>
      <c r="E401" s="989"/>
      <c r="F401" s="989"/>
      <c r="G401" s="989"/>
    </row>
    <row r="402" spans="1:7" s="437" customFormat="1" ht="15.75" hidden="1">
      <c r="A402" s="763"/>
      <c r="B402" s="793" t="s">
        <v>2235</v>
      </c>
      <c r="C402" s="744" t="s">
        <v>2782</v>
      </c>
      <c r="D402" s="782"/>
      <c r="E402" s="783"/>
      <c r="F402" s="783"/>
      <c r="G402" s="783"/>
    </row>
    <row r="403" spans="1:7" s="437" customFormat="1" ht="15.75" hidden="1">
      <c r="A403" s="763"/>
      <c r="B403" s="793" t="s">
        <v>2236</v>
      </c>
      <c r="C403" s="744"/>
      <c r="D403" s="898" t="s">
        <v>2787</v>
      </c>
      <c r="E403" s="783"/>
      <c r="F403" s="783"/>
      <c r="G403" s="783"/>
    </row>
    <row r="404" spans="1:7" s="437" customFormat="1" ht="15.75" hidden="1">
      <c r="A404" s="763"/>
      <c r="B404" s="793" t="s">
        <v>2238</v>
      </c>
      <c r="C404" s="744"/>
      <c r="D404" s="899">
        <v>0</v>
      </c>
      <c r="E404" s="783"/>
      <c r="F404" s="783"/>
      <c r="G404" s="783"/>
    </row>
    <row r="405" spans="1:7" s="437" customFormat="1" ht="15.75" hidden="1">
      <c r="A405" s="763"/>
      <c r="B405" s="793" t="s">
        <v>2237</v>
      </c>
      <c r="C405" s="744"/>
      <c r="D405" s="899">
        <v>15</v>
      </c>
      <c r="E405" s="783"/>
      <c r="F405" s="783"/>
      <c r="G405" s="783"/>
    </row>
    <row r="406" spans="1:7" s="437" customFormat="1" ht="15.75" hidden="1">
      <c r="A406" s="763"/>
      <c r="B406" s="793" t="s">
        <v>2239</v>
      </c>
      <c r="C406" s="744"/>
      <c r="D406" s="899">
        <v>0</v>
      </c>
      <c r="E406" s="783"/>
      <c r="F406" s="783"/>
      <c r="G406" s="783"/>
    </row>
    <row r="407" spans="1:7" s="437" customFormat="1" ht="15.75" hidden="1">
      <c r="A407" s="763"/>
      <c r="B407" s="793" t="s">
        <v>2240</v>
      </c>
      <c r="C407" s="744"/>
      <c r="D407" s="899">
        <v>1</v>
      </c>
      <c r="E407" s="783"/>
      <c r="F407" s="783"/>
      <c r="G407" s="783"/>
    </row>
    <row r="408" spans="1:7" s="437" customFormat="1" ht="15.75" hidden="1">
      <c r="A408" s="763"/>
      <c r="B408" s="793" t="s">
        <v>2788</v>
      </c>
      <c r="C408" s="744"/>
      <c r="D408" s="899">
        <v>1</v>
      </c>
      <c r="E408" s="783"/>
      <c r="F408" s="783"/>
      <c r="G408" s="783"/>
    </row>
    <row r="409" spans="1:7" s="437" customFormat="1" ht="15.75" hidden="1">
      <c r="A409" s="763"/>
      <c r="B409" s="793" t="s">
        <v>2292</v>
      </c>
      <c r="C409" s="744"/>
      <c r="D409" s="899">
        <v>1.5</v>
      </c>
      <c r="E409" s="989"/>
      <c r="F409" s="989"/>
      <c r="G409" s="989"/>
    </row>
    <row r="410" spans="1:7" s="437" customFormat="1" ht="15.75" hidden="1">
      <c r="A410" s="763"/>
      <c r="B410" s="793" t="s">
        <v>2293</v>
      </c>
      <c r="C410" s="744"/>
      <c r="D410" s="899">
        <v>0</v>
      </c>
      <c r="E410" s="989"/>
      <c r="F410" s="989"/>
      <c r="G410" s="989"/>
    </row>
    <row r="411" spans="1:7" s="437" customFormat="1" ht="15.75" hidden="1">
      <c r="A411" s="755"/>
      <c r="B411" s="793" t="s">
        <v>2294</v>
      </c>
      <c r="C411" s="744"/>
      <c r="D411" s="898" t="s">
        <v>1800</v>
      </c>
      <c r="E411" s="989"/>
      <c r="F411" s="989"/>
      <c r="G411" s="989"/>
    </row>
    <row r="412" spans="1:7" s="437" customFormat="1" ht="15.75" hidden="1">
      <c r="A412" s="755"/>
      <c r="B412" s="793" t="s">
        <v>2789</v>
      </c>
      <c r="C412" s="744"/>
      <c r="D412" s="898" t="s">
        <v>1801</v>
      </c>
      <c r="E412" s="989"/>
      <c r="F412" s="989"/>
      <c r="G412" s="989"/>
    </row>
    <row r="413" spans="1:7" s="437" customFormat="1" ht="15.75" hidden="1">
      <c r="A413" s="763"/>
      <c r="B413" s="793" t="s">
        <v>2790</v>
      </c>
      <c r="C413" s="744"/>
      <c r="D413" s="898" t="s">
        <v>1802</v>
      </c>
      <c r="E413" s="783"/>
      <c r="F413" s="783"/>
      <c r="G413" s="783"/>
    </row>
    <row r="414" spans="1:7" s="437" customFormat="1" ht="15.75" hidden="1">
      <c r="A414" s="763"/>
      <c r="B414" s="793" t="s">
        <v>2791</v>
      </c>
      <c r="C414" s="744"/>
      <c r="D414" s="898" t="s">
        <v>1803</v>
      </c>
      <c r="E414" s="886"/>
      <c r="F414" s="886"/>
      <c r="G414" s="886"/>
    </row>
    <row r="415" spans="1:7" s="437" customFormat="1" ht="31.5" hidden="1">
      <c r="A415" s="763"/>
      <c r="B415" s="793" t="s">
        <v>2792</v>
      </c>
      <c r="C415" s="744" t="s">
        <v>2783</v>
      </c>
      <c r="D415" s="899">
        <v>18</v>
      </c>
      <c r="E415" s="991"/>
      <c r="F415" s="991"/>
      <c r="G415" s="991"/>
    </row>
    <row r="416" spans="1:7" s="437" customFormat="1" ht="31.5" hidden="1">
      <c r="A416" s="764"/>
      <c r="B416" s="810" t="s">
        <v>2793</v>
      </c>
      <c r="C416" s="754" t="s">
        <v>2784</v>
      </c>
      <c r="D416" s="918">
        <v>10</v>
      </c>
      <c r="E416" s="783"/>
      <c r="F416" s="783"/>
      <c r="G416" s="783"/>
    </row>
    <row r="417" spans="1:7" s="409" customFormat="1" ht="31.5" hidden="1">
      <c r="A417" s="755">
        <v>811</v>
      </c>
      <c r="B417" s="805" t="s">
        <v>2794</v>
      </c>
      <c r="C417" s="744"/>
      <c r="D417" s="743"/>
      <c r="E417" s="783"/>
      <c r="F417" s="783"/>
      <c r="G417" s="783"/>
    </row>
    <row r="418" spans="1:7" s="437" customFormat="1" ht="31.5" hidden="1">
      <c r="A418" s="763"/>
      <c r="B418" s="793" t="s">
        <v>1988</v>
      </c>
      <c r="C418" s="744" t="s">
        <v>2795</v>
      </c>
      <c r="D418" s="899">
        <v>0</v>
      </c>
      <c r="E418" s="783"/>
      <c r="F418" s="783"/>
      <c r="G418" s="783"/>
    </row>
    <row r="419" spans="1:7" s="437" customFormat="1" ht="15.75" hidden="1">
      <c r="A419" s="755"/>
      <c r="B419" s="793" t="s">
        <v>1789</v>
      </c>
      <c r="C419" s="744" t="s">
        <v>2796</v>
      </c>
      <c r="D419" s="899"/>
      <c r="E419" s="783"/>
      <c r="F419" s="783"/>
      <c r="G419" s="783"/>
    </row>
    <row r="420" spans="1:7" s="437" customFormat="1" ht="15.75" hidden="1" customHeight="1">
      <c r="A420" s="763"/>
      <c r="B420" s="793" t="s">
        <v>2297</v>
      </c>
      <c r="C420" s="744"/>
      <c r="D420" s="899">
        <v>0</v>
      </c>
      <c r="E420" s="999"/>
      <c r="F420" s="999"/>
      <c r="G420" s="999"/>
    </row>
    <row r="421" spans="1:7" s="437" customFormat="1" ht="31.5" hidden="1">
      <c r="A421" s="763"/>
      <c r="B421" s="793" t="s">
        <v>2298</v>
      </c>
      <c r="C421" s="744"/>
      <c r="D421" s="899">
        <v>0</v>
      </c>
      <c r="E421" s="989"/>
      <c r="F421" s="989"/>
      <c r="G421" s="989"/>
    </row>
    <row r="422" spans="1:7" s="437" customFormat="1" ht="15.75" hidden="1">
      <c r="A422" s="763"/>
      <c r="B422" s="793" t="s">
        <v>2299</v>
      </c>
      <c r="C422" s="744"/>
      <c r="D422" s="898"/>
      <c r="E422" s="989"/>
      <c r="F422" s="989"/>
      <c r="G422" s="989"/>
    </row>
    <row r="423" spans="1:7" s="437" customFormat="1" ht="15.75" hidden="1">
      <c r="A423" s="763"/>
      <c r="B423" s="793" t="s">
        <v>2231</v>
      </c>
      <c r="C423" s="744"/>
      <c r="D423" s="898" t="s">
        <v>1961</v>
      </c>
      <c r="E423" s="989"/>
      <c r="F423" s="989"/>
      <c r="G423" s="989"/>
    </row>
    <row r="424" spans="1:7" s="437" customFormat="1" ht="15.75" hidden="1">
      <c r="A424" s="763"/>
      <c r="B424" s="793" t="s">
        <v>2232</v>
      </c>
      <c r="C424" s="744"/>
      <c r="D424" s="898" t="s">
        <v>1962</v>
      </c>
      <c r="E424" s="989"/>
      <c r="F424" s="989"/>
      <c r="G424" s="989"/>
    </row>
    <row r="425" spans="1:7" s="437" customFormat="1" ht="15.75" hidden="1">
      <c r="A425" s="763"/>
      <c r="B425" s="793" t="s">
        <v>2233</v>
      </c>
      <c r="C425" s="744"/>
      <c r="D425" s="898" t="s">
        <v>1962</v>
      </c>
      <c r="E425" s="783"/>
      <c r="F425" s="783"/>
      <c r="G425" s="783"/>
    </row>
    <row r="426" spans="1:7" s="437" customFormat="1" ht="15.75" hidden="1">
      <c r="A426" s="763"/>
      <c r="B426" s="793" t="s">
        <v>2234</v>
      </c>
      <c r="C426" s="744"/>
      <c r="D426" s="898" t="s">
        <v>1963</v>
      </c>
      <c r="E426" s="783"/>
      <c r="F426" s="783"/>
      <c r="G426" s="783"/>
    </row>
    <row r="427" spans="1:7" s="437" customFormat="1" ht="30.75" hidden="1" customHeight="1">
      <c r="A427" s="763"/>
      <c r="B427" s="793" t="s">
        <v>2249</v>
      </c>
      <c r="C427" s="761" t="s">
        <v>2797</v>
      </c>
      <c r="D427" s="923">
        <v>140</v>
      </c>
      <c r="E427" s="989"/>
      <c r="F427" s="989"/>
      <c r="G427" s="989"/>
    </row>
    <row r="428" spans="1:7" s="437" customFormat="1" ht="15.75" hidden="1">
      <c r="A428" s="763"/>
      <c r="B428" s="793" t="s">
        <v>2300</v>
      </c>
      <c r="C428" s="744" t="s">
        <v>2798</v>
      </c>
      <c r="D428" s="782"/>
      <c r="E428" s="783"/>
      <c r="F428" s="783"/>
      <c r="G428" s="783"/>
    </row>
    <row r="429" spans="1:7" s="437" customFormat="1" ht="15.75" hidden="1">
      <c r="A429" s="763"/>
      <c r="B429" s="793" t="s">
        <v>2333</v>
      </c>
      <c r="C429" s="744"/>
      <c r="D429" s="898" t="s">
        <v>1804</v>
      </c>
      <c r="E429" s="783"/>
      <c r="F429" s="783"/>
      <c r="G429" s="783"/>
    </row>
    <row r="430" spans="1:7" s="437" customFormat="1" ht="15.75" hidden="1">
      <c r="A430" s="763"/>
      <c r="B430" s="793" t="s">
        <v>2301</v>
      </c>
      <c r="C430" s="744"/>
      <c r="D430" s="899">
        <v>0</v>
      </c>
      <c r="E430" s="783"/>
      <c r="F430" s="783"/>
      <c r="G430" s="783"/>
    </row>
    <row r="431" spans="1:7" s="437" customFormat="1" ht="15.75" hidden="1">
      <c r="A431" s="755"/>
      <c r="B431" s="793" t="s">
        <v>2237</v>
      </c>
      <c r="C431" s="744"/>
      <c r="D431" s="899">
        <v>15</v>
      </c>
      <c r="E431" s="783"/>
      <c r="F431" s="783"/>
      <c r="G431" s="783"/>
    </row>
    <row r="432" spans="1:7" s="437" customFormat="1" ht="15.75" hidden="1">
      <c r="A432" s="763"/>
      <c r="B432" s="793" t="s">
        <v>2302</v>
      </c>
      <c r="C432" s="744"/>
      <c r="D432" s="899">
        <v>0</v>
      </c>
      <c r="E432" s="783"/>
      <c r="F432" s="783"/>
      <c r="G432" s="783"/>
    </row>
    <row r="433" spans="1:7" s="437" customFormat="1" ht="15.75" hidden="1">
      <c r="A433" s="763"/>
      <c r="B433" s="793" t="s">
        <v>2240</v>
      </c>
      <c r="C433" s="744"/>
      <c r="D433" s="899">
        <v>1</v>
      </c>
      <c r="E433" s="783"/>
      <c r="F433" s="783"/>
      <c r="G433" s="783"/>
    </row>
    <row r="434" spans="1:7" s="437" customFormat="1" ht="15.75" hidden="1">
      <c r="A434" s="763"/>
      <c r="B434" s="793" t="s">
        <v>2291</v>
      </c>
      <c r="C434" s="744"/>
      <c r="D434" s="899">
        <v>1</v>
      </c>
      <c r="E434" s="783"/>
      <c r="F434" s="783"/>
      <c r="G434" s="783"/>
    </row>
    <row r="435" spans="1:7" s="437" customFormat="1" ht="15.75" hidden="1">
      <c r="A435" s="763"/>
      <c r="B435" s="793" t="s">
        <v>2292</v>
      </c>
      <c r="C435" s="744"/>
      <c r="D435" s="899">
        <v>1.5</v>
      </c>
      <c r="E435" s="989"/>
      <c r="F435" s="989"/>
      <c r="G435" s="989"/>
    </row>
    <row r="436" spans="1:7" s="437" customFormat="1" ht="15.75" hidden="1">
      <c r="A436" s="763"/>
      <c r="B436" s="793" t="s">
        <v>2293</v>
      </c>
      <c r="C436" s="744"/>
      <c r="D436" s="899">
        <v>0</v>
      </c>
      <c r="E436" s="989"/>
      <c r="F436" s="989"/>
      <c r="G436" s="989"/>
    </row>
    <row r="437" spans="1:7" s="437" customFormat="1" ht="15.75" hidden="1">
      <c r="A437" s="763"/>
      <c r="B437" s="793" t="s">
        <v>2802</v>
      </c>
      <c r="C437" s="744"/>
      <c r="D437" s="898" t="s">
        <v>1800</v>
      </c>
      <c r="E437" s="989"/>
      <c r="F437" s="989"/>
      <c r="G437" s="989"/>
    </row>
    <row r="438" spans="1:7" s="437" customFormat="1" ht="15.75" hidden="1">
      <c r="A438" s="763"/>
      <c r="B438" s="793" t="s">
        <v>2801</v>
      </c>
      <c r="C438" s="744"/>
      <c r="D438" s="898" t="s">
        <v>1801</v>
      </c>
      <c r="E438" s="989"/>
      <c r="F438" s="989"/>
      <c r="G438" s="989"/>
    </row>
    <row r="439" spans="1:7" s="437" customFormat="1" ht="15.75" hidden="1">
      <c r="A439" s="763"/>
      <c r="B439" s="793" t="s">
        <v>2790</v>
      </c>
      <c r="C439" s="744"/>
      <c r="D439" s="898" t="s">
        <v>1802</v>
      </c>
      <c r="E439" s="783"/>
      <c r="F439" s="783"/>
      <c r="G439" s="783"/>
    </row>
    <row r="440" spans="1:7" s="437" customFormat="1" ht="15.75" hidden="1">
      <c r="A440" s="763"/>
      <c r="B440" s="793" t="s">
        <v>2803</v>
      </c>
      <c r="C440" s="744"/>
      <c r="D440" s="898" t="s">
        <v>1803</v>
      </c>
      <c r="E440" s="886"/>
      <c r="F440" s="886"/>
      <c r="G440" s="886"/>
    </row>
    <row r="441" spans="1:7" s="409" customFormat="1" ht="31.5" hidden="1">
      <c r="A441" s="763"/>
      <c r="B441" s="793" t="s">
        <v>2295</v>
      </c>
      <c r="C441" s="744" t="s">
        <v>2799</v>
      </c>
      <c r="D441" s="899">
        <v>18</v>
      </c>
      <c r="E441" s="991"/>
      <c r="F441" s="991"/>
      <c r="G441" s="991"/>
    </row>
    <row r="442" spans="1:7" s="437" customFormat="1" ht="31.5" hidden="1">
      <c r="A442" s="764"/>
      <c r="B442" s="810" t="s">
        <v>2296</v>
      </c>
      <c r="C442" s="754" t="s">
        <v>2800</v>
      </c>
      <c r="D442" s="918">
        <v>10</v>
      </c>
      <c r="E442" s="783"/>
      <c r="F442" s="783"/>
      <c r="G442" s="783"/>
    </row>
    <row r="443" spans="1:7" s="409" customFormat="1" ht="31.5" hidden="1">
      <c r="A443" s="755">
        <v>812</v>
      </c>
      <c r="B443" s="805" t="s">
        <v>2804</v>
      </c>
      <c r="C443" s="744"/>
      <c r="D443" s="743"/>
      <c r="E443" s="783"/>
      <c r="F443" s="783"/>
      <c r="G443" s="783"/>
    </row>
    <row r="444" spans="1:7" s="437" customFormat="1" ht="31.5" hidden="1">
      <c r="A444" s="763"/>
      <c r="B444" s="793" t="s">
        <v>2303</v>
      </c>
      <c r="C444" s="744" t="s">
        <v>2805</v>
      </c>
      <c r="D444" s="899">
        <v>0</v>
      </c>
      <c r="E444" s="783"/>
      <c r="F444" s="783"/>
      <c r="G444" s="783"/>
    </row>
    <row r="445" spans="1:7" s="437" customFormat="1" ht="15.75" hidden="1">
      <c r="A445" s="755"/>
      <c r="B445" s="793" t="s">
        <v>1989</v>
      </c>
      <c r="C445" s="744" t="s">
        <v>2806</v>
      </c>
      <c r="D445" s="899"/>
      <c r="E445" s="783"/>
      <c r="F445" s="783"/>
      <c r="G445" s="783"/>
    </row>
    <row r="446" spans="1:7" s="437" customFormat="1" ht="15.75" hidden="1" customHeight="1">
      <c r="A446" s="763"/>
      <c r="B446" s="793" t="s">
        <v>2304</v>
      </c>
      <c r="C446" s="744"/>
      <c r="D446" s="899">
        <v>0</v>
      </c>
      <c r="E446" s="999"/>
      <c r="F446" s="999"/>
      <c r="G446" s="999"/>
    </row>
    <row r="447" spans="1:7" s="437" customFormat="1" ht="31.5" hidden="1">
      <c r="A447" s="763"/>
      <c r="B447" s="793" t="s">
        <v>2807</v>
      </c>
      <c r="C447" s="744"/>
      <c r="D447" s="899">
        <v>1</v>
      </c>
      <c r="E447" s="989"/>
      <c r="F447" s="989"/>
      <c r="G447" s="989"/>
    </row>
    <row r="448" spans="1:7" s="437" customFormat="1" ht="15.75" hidden="1">
      <c r="A448" s="763"/>
      <c r="B448" s="793" t="s">
        <v>2299</v>
      </c>
      <c r="C448" s="744"/>
      <c r="D448" s="898"/>
      <c r="E448" s="989"/>
      <c r="F448" s="989"/>
      <c r="G448" s="989"/>
    </row>
    <row r="449" spans="1:7" s="437" customFormat="1" ht="15.75" hidden="1">
      <c r="A449" s="763"/>
      <c r="B449" s="793" t="s">
        <v>2231</v>
      </c>
      <c r="C449" s="744"/>
      <c r="D449" s="898" t="s">
        <v>1961</v>
      </c>
      <c r="E449" s="989"/>
      <c r="F449" s="989"/>
      <c r="G449" s="989"/>
    </row>
    <row r="450" spans="1:7" s="437" customFormat="1" ht="15.75" hidden="1">
      <c r="A450" s="763"/>
      <c r="B450" s="793" t="s">
        <v>2808</v>
      </c>
      <c r="C450" s="744"/>
      <c r="D450" s="898" t="s">
        <v>1962</v>
      </c>
      <c r="E450" s="989"/>
      <c r="F450" s="989"/>
      <c r="G450" s="989"/>
    </row>
    <row r="451" spans="1:7" s="437" customFormat="1" ht="15.75" hidden="1">
      <c r="A451" s="763"/>
      <c r="B451" s="793" t="s">
        <v>2809</v>
      </c>
      <c r="C451" s="744"/>
      <c r="D451" s="898" t="s">
        <v>1962</v>
      </c>
      <c r="E451" s="783"/>
      <c r="F451" s="783"/>
      <c r="G451" s="783"/>
    </row>
    <row r="452" spans="1:7" s="437" customFormat="1" ht="15.75" hidden="1">
      <c r="A452" s="763"/>
      <c r="B452" s="793" t="s">
        <v>2234</v>
      </c>
      <c r="C452" s="744"/>
      <c r="D452" s="898" t="s">
        <v>1963</v>
      </c>
      <c r="E452" s="783"/>
      <c r="F452" s="783"/>
      <c r="G452" s="783"/>
    </row>
    <row r="453" spans="1:7" s="437" customFormat="1" ht="47.25" hidden="1">
      <c r="A453" s="770">
        <v>812</v>
      </c>
      <c r="B453" s="793" t="s">
        <v>2305</v>
      </c>
      <c r="C453" s="778" t="s">
        <v>2810</v>
      </c>
      <c r="D453" s="923">
        <v>140</v>
      </c>
      <c r="E453" s="989"/>
      <c r="F453" s="989"/>
      <c r="G453" s="989"/>
    </row>
    <row r="454" spans="1:7" s="437" customFormat="1" ht="15.75" hidden="1">
      <c r="A454" s="763"/>
      <c r="B454" s="793" t="s">
        <v>2300</v>
      </c>
      <c r="C454" s="744" t="s">
        <v>2811</v>
      </c>
      <c r="D454" s="782"/>
      <c r="E454" s="783"/>
      <c r="F454" s="783"/>
      <c r="G454" s="783"/>
    </row>
    <row r="455" spans="1:7" s="437" customFormat="1" ht="15.75" hidden="1">
      <c r="A455" s="763"/>
      <c r="B455" s="793" t="s">
        <v>2334</v>
      </c>
      <c r="C455" s="744"/>
      <c r="D455" s="898" t="s">
        <v>1804</v>
      </c>
      <c r="E455" s="783"/>
      <c r="F455" s="783"/>
      <c r="G455" s="783"/>
    </row>
    <row r="456" spans="1:7" s="437" customFormat="1" ht="15.75" hidden="1">
      <c r="A456" s="763"/>
      <c r="B456" s="793" t="s">
        <v>2306</v>
      </c>
      <c r="C456" s="744"/>
      <c r="D456" s="899">
        <v>0</v>
      </c>
      <c r="E456" s="783"/>
      <c r="F456" s="783"/>
      <c r="G456" s="783"/>
    </row>
    <row r="457" spans="1:7" s="437" customFormat="1" ht="15.75" hidden="1">
      <c r="A457" s="763"/>
      <c r="B457" s="793" t="s">
        <v>2237</v>
      </c>
      <c r="C457" s="744"/>
      <c r="D457" s="899">
        <v>15</v>
      </c>
      <c r="E457" s="783"/>
      <c r="F457" s="783"/>
      <c r="G457" s="783"/>
    </row>
    <row r="458" spans="1:7" s="437" customFormat="1" ht="15.75" hidden="1">
      <c r="A458" s="763"/>
      <c r="B458" s="793" t="s">
        <v>2302</v>
      </c>
      <c r="C458" s="744"/>
      <c r="D458" s="899">
        <v>0</v>
      </c>
      <c r="E458" s="783"/>
      <c r="F458" s="783"/>
      <c r="G458" s="783"/>
    </row>
    <row r="459" spans="1:7" s="437" customFormat="1" ht="15.75" hidden="1">
      <c r="A459" s="763"/>
      <c r="B459" s="793" t="s">
        <v>2240</v>
      </c>
      <c r="C459" s="744"/>
      <c r="D459" s="899">
        <v>1</v>
      </c>
      <c r="E459" s="783"/>
      <c r="F459" s="783"/>
      <c r="G459" s="783"/>
    </row>
    <row r="460" spans="1:7" s="437" customFormat="1" ht="15.75" hidden="1">
      <c r="A460" s="763"/>
      <c r="B460" s="793" t="s">
        <v>2812</v>
      </c>
      <c r="C460" s="744"/>
      <c r="D460" s="899">
        <v>1</v>
      </c>
      <c r="E460" s="783"/>
      <c r="F460" s="783"/>
      <c r="G460" s="783"/>
    </row>
    <row r="461" spans="1:7" s="437" customFormat="1" ht="15.75" hidden="1">
      <c r="A461" s="763"/>
      <c r="B461" s="793" t="s">
        <v>2292</v>
      </c>
      <c r="C461" s="744"/>
      <c r="D461" s="899">
        <v>1.5</v>
      </c>
      <c r="E461" s="989"/>
      <c r="F461" s="989"/>
      <c r="G461" s="989"/>
    </row>
    <row r="462" spans="1:7" s="437" customFormat="1" ht="15.75" hidden="1">
      <c r="A462" s="763"/>
      <c r="B462" s="793" t="s">
        <v>2293</v>
      </c>
      <c r="C462" s="744"/>
      <c r="D462" s="899">
        <v>0</v>
      </c>
      <c r="E462" s="989"/>
      <c r="F462" s="989"/>
      <c r="G462" s="989"/>
    </row>
    <row r="463" spans="1:7" s="437" customFormat="1" ht="15.75" hidden="1">
      <c r="A463" s="763"/>
      <c r="B463" s="793" t="s">
        <v>2802</v>
      </c>
      <c r="C463" s="744"/>
      <c r="D463" s="898" t="s">
        <v>1800</v>
      </c>
      <c r="E463" s="989"/>
      <c r="F463" s="989"/>
      <c r="G463" s="989"/>
    </row>
    <row r="464" spans="1:7" s="437" customFormat="1" ht="15.75" hidden="1">
      <c r="A464" s="763"/>
      <c r="B464" s="793" t="s">
        <v>2801</v>
      </c>
      <c r="C464" s="744"/>
      <c r="D464" s="898" t="s">
        <v>1801</v>
      </c>
      <c r="E464" s="989"/>
      <c r="F464" s="989"/>
      <c r="G464" s="989"/>
    </row>
    <row r="465" spans="1:7" s="437" customFormat="1" ht="15.75" hidden="1">
      <c r="A465" s="763"/>
      <c r="B465" s="793" t="s">
        <v>2814</v>
      </c>
      <c r="C465" s="744"/>
      <c r="D465" s="898" t="s">
        <v>1802</v>
      </c>
      <c r="E465" s="783"/>
      <c r="F465" s="783"/>
      <c r="G465" s="783"/>
    </row>
    <row r="466" spans="1:7" s="437" customFormat="1" ht="15.75" hidden="1">
      <c r="A466" s="763"/>
      <c r="B466" s="793" t="s">
        <v>2813</v>
      </c>
      <c r="C466" s="744"/>
      <c r="D466" s="898" t="s">
        <v>1803</v>
      </c>
      <c r="E466" s="886"/>
      <c r="F466" s="886"/>
      <c r="G466" s="886"/>
    </row>
    <row r="467" spans="1:7" s="409" customFormat="1" ht="31.5" hidden="1">
      <c r="A467" s="763"/>
      <c r="B467" s="793" t="s">
        <v>2817</v>
      </c>
      <c r="C467" s="744" t="s">
        <v>2815</v>
      </c>
      <c r="D467" s="899">
        <v>18</v>
      </c>
      <c r="E467" s="991"/>
      <c r="F467" s="991"/>
      <c r="G467" s="991"/>
    </row>
    <row r="468" spans="1:7" s="437" customFormat="1" ht="31.5" hidden="1">
      <c r="A468" s="764"/>
      <c r="B468" s="810" t="s">
        <v>2818</v>
      </c>
      <c r="C468" s="754" t="s">
        <v>2816</v>
      </c>
      <c r="D468" s="918">
        <v>10</v>
      </c>
      <c r="E468" s="783"/>
      <c r="F468" s="783"/>
      <c r="G468" s="783"/>
    </row>
    <row r="469" spans="1:7" s="409" customFormat="1" ht="31.5" hidden="1">
      <c r="A469" s="755">
        <v>813</v>
      </c>
      <c r="B469" s="805" t="s">
        <v>2819</v>
      </c>
      <c r="C469" s="744"/>
      <c r="D469" s="743"/>
      <c r="E469" s="783"/>
      <c r="F469" s="783"/>
      <c r="G469" s="783"/>
    </row>
    <row r="470" spans="1:7" s="437" customFormat="1" ht="31.5" hidden="1">
      <c r="A470" s="763"/>
      <c r="B470" s="793" t="s">
        <v>2307</v>
      </c>
      <c r="C470" s="744" t="s">
        <v>2822</v>
      </c>
      <c r="D470" s="782"/>
      <c r="E470" s="783"/>
      <c r="F470" s="783"/>
      <c r="G470" s="783"/>
    </row>
    <row r="471" spans="1:7" s="437" customFormat="1" ht="15.75" hidden="1">
      <c r="A471" s="763"/>
      <c r="B471" s="793" t="s">
        <v>2820</v>
      </c>
      <c r="C471" s="744"/>
      <c r="D471" s="899">
        <v>0</v>
      </c>
      <c r="E471" s="783"/>
      <c r="F471" s="783"/>
      <c r="G471" s="783"/>
    </row>
    <row r="472" spans="1:7" s="437" customFormat="1" ht="15.75" hidden="1">
      <c r="A472" s="763"/>
      <c r="B472" s="793" t="s">
        <v>2821</v>
      </c>
      <c r="C472" s="744"/>
      <c r="D472" s="899">
        <v>0</v>
      </c>
      <c r="E472" s="783"/>
      <c r="F472" s="783"/>
      <c r="G472" s="783"/>
    </row>
    <row r="473" spans="1:7" s="437" customFormat="1" ht="15.75" hidden="1">
      <c r="A473" s="755"/>
      <c r="B473" s="793" t="s">
        <v>1989</v>
      </c>
      <c r="C473" s="744" t="s">
        <v>2825</v>
      </c>
      <c r="D473" s="899"/>
      <c r="E473" s="783"/>
      <c r="F473" s="783"/>
      <c r="G473" s="783"/>
    </row>
    <row r="474" spans="1:7" s="437" customFormat="1" ht="15.75" hidden="1" customHeight="1">
      <c r="A474" s="763"/>
      <c r="B474" s="793" t="s">
        <v>2304</v>
      </c>
      <c r="C474" s="744"/>
      <c r="D474" s="899">
        <v>0</v>
      </c>
      <c r="E474" s="999"/>
      <c r="F474" s="999"/>
      <c r="G474" s="999"/>
    </row>
    <row r="475" spans="1:7" s="437" customFormat="1" ht="31.5" hidden="1">
      <c r="A475" s="755"/>
      <c r="B475" s="793" t="s">
        <v>2823</v>
      </c>
      <c r="C475" s="744"/>
      <c r="D475" s="899">
        <v>0</v>
      </c>
      <c r="E475" s="989"/>
      <c r="F475" s="989"/>
      <c r="G475" s="989"/>
    </row>
    <row r="476" spans="1:7" s="437" customFormat="1" ht="15.75" hidden="1">
      <c r="A476" s="755"/>
      <c r="B476" s="793" t="s">
        <v>2824</v>
      </c>
      <c r="C476" s="744"/>
      <c r="D476" s="898"/>
      <c r="E476" s="989"/>
      <c r="F476" s="989"/>
      <c r="G476" s="989"/>
    </row>
    <row r="477" spans="1:7" s="437" customFormat="1" ht="15.75" hidden="1">
      <c r="A477" s="763"/>
      <c r="B477" s="793" t="s">
        <v>2231</v>
      </c>
      <c r="C477" s="744"/>
      <c r="D477" s="898" t="s">
        <v>1961</v>
      </c>
      <c r="E477" s="989"/>
      <c r="F477" s="989"/>
      <c r="G477" s="989"/>
    </row>
    <row r="478" spans="1:7" s="437" customFormat="1" ht="15.75" hidden="1">
      <c r="A478" s="763"/>
      <c r="B478" s="793" t="s">
        <v>2808</v>
      </c>
      <c r="C478" s="744"/>
      <c r="D478" s="898" t="s">
        <v>1962</v>
      </c>
      <c r="E478" s="989"/>
      <c r="F478" s="989"/>
      <c r="G478" s="989"/>
    </row>
    <row r="479" spans="1:7" s="437" customFormat="1" ht="15.75" hidden="1">
      <c r="A479" s="763"/>
      <c r="B479" s="793" t="s">
        <v>2809</v>
      </c>
      <c r="C479" s="744"/>
      <c r="D479" s="898" t="s">
        <v>1962</v>
      </c>
      <c r="E479" s="783"/>
      <c r="F479" s="783"/>
      <c r="G479" s="783"/>
    </row>
    <row r="480" spans="1:7" s="437" customFormat="1" ht="15.75" hidden="1">
      <c r="A480" s="763"/>
      <c r="B480" s="793" t="s">
        <v>2234</v>
      </c>
      <c r="C480" s="744"/>
      <c r="D480" s="898" t="s">
        <v>1963</v>
      </c>
      <c r="E480" s="783"/>
      <c r="F480" s="783"/>
      <c r="G480" s="783"/>
    </row>
    <row r="481" spans="1:7" s="437" customFormat="1" ht="47.25" hidden="1">
      <c r="A481" s="758"/>
      <c r="B481" s="793" t="s">
        <v>1990</v>
      </c>
      <c r="C481" s="744" t="s">
        <v>2826</v>
      </c>
      <c r="D481" s="899">
        <v>140</v>
      </c>
      <c r="E481" s="989"/>
      <c r="F481" s="989"/>
      <c r="G481" s="989"/>
    </row>
    <row r="482" spans="1:7" s="437" customFormat="1" ht="15.75" hidden="1">
      <c r="A482" s="763"/>
      <c r="B482" s="793" t="s">
        <v>2300</v>
      </c>
      <c r="C482" s="744" t="s">
        <v>2827</v>
      </c>
      <c r="D482" s="782"/>
      <c r="E482" s="783"/>
      <c r="F482" s="783"/>
      <c r="G482" s="783"/>
    </row>
    <row r="483" spans="1:7" s="437" customFormat="1" ht="15.75" hidden="1">
      <c r="A483" s="763"/>
      <c r="B483" s="793" t="s">
        <v>2308</v>
      </c>
      <c r="C483" s="744"/>
      <c r="D483" s="898" t="s">
        <v>1804</v>
      </c>
      <c r="E483" s="783"/>
      <c r="F483" s="783"/>
      <c r="G483" s="783"/>
    </row>
    <row r="484" spans="1:7" s="437" customFormat="1" ht="15.75" hidden="1">
      <c r="A484" s="763"/>
      <c r="B484" s="793" t="s">
        <v>2301</v>
      </c>
      <c r="C484" s="744"/>
      <c r="D484" s="899">
        <v>0</v>
      </c>
      <c r="E484" s="783"/>
      <c r="F484" s="783"/>
      <c r="G484" s="783"/>
    </row>
    <row r="485" spans="1:7" s="437" customFormat="1" ht="15.75" hidden="1">
      <c r="A485" s="763"/>
      <c r="B485" s="793" t="s">
        <v>2237</v>
      </c>
      <c r="C485" s="744"/>
      <c r="D485" s="899">
        <v>15</v>
      </c>
      <c r="E485" s="783"/>
      <c r="F485" s="783"/>
      <c r="G485" s="783"/>
    </row>
    <row r="486" spans="1:7" s="437" customFormat="1" ht="15.75" hidden="1">
      <c r="A486" s="763"/>
      <c r="B486" s="793" t="s">
        <v>2302</v>
      </c>
      <c r="C486" s="744"/>
      <c r="D486" s="899">
        <v>0</v>
      </c>
      <c r="E486" s="783"/>
      <c r="F486" s="783"/>
      <c r="G486" s="783"/>
    </row>
    <row r="487" spans="1:7" s="437" customFormat="1" ht="15.75" hidden="1">
      <c r="A487" s="763"/>
      <c r="B487" s="793" t="s">
        <v>2240</v>
      </c>
      <c r="C487" s="744"/>
      <c r="D487" s="899">
        <v>1</v>
      </c>
      <c r="E487" s="783"/>
      <c r="F487" s="783"/>
      <c r="G487" s="783"/>
    </row>
    <row r="488" spans="1:7" s="437" customFormat="1" ht="15.75" hidden="1">
      <c r="A488" s="763"/>
      <c r="B488" s="793" t="s">
        <v>2788</v>
      </c>
      <c r="C488" s="744"/>
      <c r="D488" s="899">
        <v>1</v>
      </c>
      <c r="E488" s="783"/>
      <c r="F488" s="783"/>
      <c r="G488" s="783"/>
    </row>
    <row r="489" spans="1:7" s="437" customFormat="1" ht="15.75" hidden="1">
      <c r="A489" s="763"/>
      <c r="B489" s="793" t="s">
        <v>2292</v>
      </c>
      <c r="C489" s="744"/>
      <c r="D489" s="899">
        <v>1.5</v>
      </c>
      <c r="E489" s="989"/>
      <c r="F489" s="989"/>
      <c r="G489" s="989"/>
    </row>
    <row r="490" spans="1:7" s="437" customFormat="1" ht="15.75" hidden="1">
      <c r="A490" s="755"/>
      <c r="B490" s="793" t="s">
        <v>2293</v>
      </c>
      <c r="C490" s="744"/>
      <c r="D490" s="899">
        <v>0</v>
      </c>
      <c r="E490" s="989"/>
      <c r="F490" s="989"/>
      <c r="G490" s="989"/>
    </row>
    <row r="491" spans="1:7" s="437" customFormat="1" ht="15.75" hidden="1">
      <c r="A491" s="763"/>
      <c r="B491" s="793" t="s">
        <v>2802</v>
      </c>
      <c r="C491" s="744"/>
      <c r="D491" s="898" t="s">
        <v>1800</v>
      </c>
      <c r="E491" s="989"/>
      <c r="F491" s="989"/>
      <c r="G491" s="989"/>
    </row>
    <row r="492" spans="1:7" s="437" customFormat="1" ht="15.75" hidden="1">
      <c r="A492" s="763"/>
      <c r="B492" s="793" t="s">
        <v>2801</v>
      </c>
      <c r="C492" s="744"/>
      <c r="D492" s="898" t="s">
        <v>1801</v>
      </c>
      <c r="E492" s="989"/>
      <c r="F492" s="989"/>
      <c r="G492" s="989"/>
    </row>
    <row r="493" spans="1:7" s="437" customFormat="1" ht="15.75" hidden="1">
      <c r="A493" s="763"/>
      <c r="B493" s="793" t="s">
        <v>2790</v>
      </c>
      <c r="C493" s="744"/>
      <c r="D493" s="898" t="s">
        <v>1802</v>
      </c>
      <c r="E493" s="783"/>
      <c r="F493" s="783"/>
      <c r="G493" s="783"/>
    </row>
    <row r="494" spans="1:7" s="437" customFormat="1" ht="15.75" hidden="1">
      <c r="A494" s="763"/>
      <c r="B494" s="793" t="s">
        <v>2813</v>
      </c>
      <c r="C494" s="744"/>
      <c r="D494" s="898" t="s">
        <v>1803</v>
      </c>
      <c r="E494" s="886"/>
      <c r="F494" s="886"/>
      <c r="G494" s="886"/>
    </row>
    <row r="495" spans="1:7" ht="31.5" hidden="1">
      <c r="A495" s="763"/>
      <c r="B495" s="793" t="s">
        <v>2817</v>
      </c>
      <c r="C495" s="744" t="s">
        <v>2828</v>
      </c>
      <c r="D495" s="899">
        <v>18</v>
      </c>
      <c r="E495" s="991"/>
      <c r="F495" s="991"/>
      <c r="G495" s="991"/>
    </row>
    <row r="496" spans="1:7" s="437" customFormat="1" ht="31.5" hidden="1">
      <c r="A496" s="764"/>
      <c r="B496" s="810" t="s">
        <v>2818</v>
      </c>
      <c r="C496" s="754" t="s">
        <v>2829</v>
      </c>
      <c r="D496" s="918">
        <v>10</v>
      </c>
      <c r="E496" s="989"/>
      <c r="F496" s="989"/>
      <c r="G496" s="989"/>
    </row>
    <row r="497" spans="1:7" s="409" customFormat="1" ht="31.5" hidden="1">
      <c r="A497" s="755">
        <v>840</v>
      </c>
      <c r="B497" s="805" t="s">
        <v>2309</v>
      </c>
      <c r="C497" s="744"/>
      <c r="D497" s="743"/>
      <c r="E497" s="991"/>
      <c r="F497" s="991"/>
      <c r="G497" s="991"/>
    </row>
    <row r="498" spans="1:7" s="437" customFormat="1" ht="31.5" hidden="1">
      <c r="A498" s="766"/>
      <c r="B498" s="810" t="s">
        <v>2310</v>
      </c>
      <c r="C498" s="754" t="s">
        <v>2830</v>
      </c>
      <c r="D498" s="918" t="s">
        <v>2093</v>
      </c>
      <c r="E498" s="989"/>
      <c r="F498" s="989"/>
      <c r="G498" s="989"/>
    </row>
    <row r="499" spans="1:7" s="409" customFormat="1" ht="31.5" hidden="1">
      <c r="A499" s="755">
        <v>841</v>
      </c>
      <c r="B499" s="805" t="s">
        <v>2831</v>
      </c>
      <c r="C499" s="744"/>
      <c r="D499" s="743"/>
      <c r="E499" s="991"/>
      <c r="F499" s="991"/>
      <c r="G499" s="991"/>
    </row>
    <row r="500" spans="1:7" s="437" customFormat="1" ht="31.5" hidden="1">
      <c r="A500" s="766"/>
      <c r="B500" s="810" t="s">
        <v>2311</v>
      </c>
      <c r="C500" s="754" t="s">
        <v>2832</v>
      </c>
      <c r="D500" s="918" t="s">
        <v>2093</v>
      </c>
      <c r="E500" s="989"/>
      <c r="F500" s="989"/>
      <c r="G500" s="989"/>
    </row>
    <row r="501" spans="1:7" s="409" customFormat="1" ht="35.25" hidden="1" customHeight="1">
      <c r="A501" s="755">
        <v>842</v>
      </c>
      <c r="B501" s="805" t="s">
        <v>2833</v>
      </c>
      <c r="C501" s="744"/>
      <c r="D501" s="743"/>
      <c r="E501" s="1000"/>
      <c r="F501" s="1000"/>
      <c r="G501" s="1000"/>
    </row>
    <row r="502" spans="1:7" s="437" customFormat="1" ht="31.5" hidden="1">
      <c r="A502" s="766"/>
      <c r="B502" s="810" t="s">
        <v>2312</v>
      </c>
      <c r="C502" s="754" t="s">
        <v>2834</v>
      </c>
      <c r="D502" s="919" t="s">
        <v>2093</v>
      </c>
      <c r="E502" s="1000"/>
      <c r="F502" s="1000"/>
      <c r="G502" s="1000"/>
    </row>
    <row r="503" spans="1:7" s="405" customFormat="1" ht="15.75" hidden="1">
      <c r="A503" s="739" t="s">
        <v>1991</v>
      </c>
      <c r="B503" s="812"/>
      <c r="C503" s="740"/>
      <c r="D503" s="740"/>
      <c r="E503" s="998"/>
      <c r="F503" s="998"/>
      <c r="G503" s="998"/>
    </row>
    <row r="504" spans="1:7" s="437" customFormat="1" ht="15.75" hidden="1">
      <c r="A504" s="794" t="s">
        <v>2835</v>
      </c>
      <c r="B504" s="815"/>
      <c r="C504" s="795"/>
      <c r="D504" s="920"/>
      <c r="E504" s="783"/>
      <c r="F504" s="783"/>
      <c r="G504" s="783"/>
    </row>
    <row r="505" spans="1:7" ht="15.75" hidden="1">
      <c r="A505" s="755">
        <v>900</v>
      </c>
      <c r="B505" s="805" t="s">
        <v>3006</v>
      </c>
      <c r="C505" s="761"/>
      <c r="D505" s="774"/>
      <c r="E505" s="783"/>
      <c r="F505" s="783"/>
      <c r="G505" s="783"/>
    </row>
    <row r="506" spans="1:7" ht="15.75" hidden="1">
      <c r="A506" s="744"/>
      <c r="B506" s="793" t="s">
        <v>2990</v>
      </c>
      <c r="C506" s="744" t="s">
        <v>2836</v>
      </c>
      <c r="D506" s="782"/>
      <c r="E506" s="783"/>
      <c r="F506" s="783"/>
      <c r="G506" s="783"/>
    </row>
    <row r="507" spans="1:7" ht="15.75" hidden="1">
      <c r="A507" s="744"/>
      <c r="B507" s="793" t="s">
        <v>2993</v>
      </c>
      <c r="C507" s="744"/>
      <c r="D507" s="899">
        <v>50</v>
      </c>
      <c r="E507" s="783"/>
      <c r="F507" s="783"/>
      <c r="G507" s="783"/>
    </row>
    <row r="508" spans="1:7" ht="15.75" hidden="1">
      <c r="A508" s="744"/>
      <c r="B508" s="793" t="s">
        <v>2994</v>
      </c>
      <c r="C508" s="744"/>
      <c r="D508" s="899">
        <v>30</v>
      </c>
      <c r="E508" s="886"/>
      <c r="F508" s="886"/>
      <c r="G508" s="886"/>
    </row>
    <row r="509" spans="1:7" s="423" customFormat="1" ht="31.5" hidden="1">
      <c r="A509" s="755">
        <v>900</v>
      </c>
      <c r="B509" s="793" t="s">
        <v>2995</v>
      </c>
      <c r="C509" s="744"/>
      <c r="D509" s="899"/>
      <c r="E509" s="531"/>
      <c r="F509" s="531"/>
      <c r="G509" s="1063">
        <v>350</v>
      </c>
    </row>
    <row r="510" spans="1:7" ht="15.75" hidden="1">
      <c r="A510" s="761"/>
      <c r="B510" s="1079" t="s">
        <v>2998</v>
      </c>
      <c r="C510" s="761"/>
      <c r="D510" s="923">
        <v>100</v>
      </c>
      <c r="E510" s="531"/>
      <c r="F510" s="531"/>
      <c r="G510" s="531"/>
    </row>
    <row r="511" spans="1:7" ht="18" hidden="1" customHeight="1">
      <c r="A511" s="744"/>
      <c r="B511" s="1392" t="s">
        <v>2997</v>
      </c>
      <c r="C511" s="744"/>
      <c r="D511" s="910" t="s">
        <v>2988</v>
      </c>
      <c r="E511" s="783"/>
      <c r="F511" s="783"/>
      <c r="G511" s="783"/>
    </row>
    <row r="512" spans="1:7" ht="15.75" hidden="1">
      <c r="A512" s="744"/>
      <c r="B512" s="1392"/>
      <c r="C512" s="744"/>
      <c r="D512" s="899" t="s">
        <v>2986</v>
      </c>
      <c r="E512" s="783"/>
      <c r="F512" s="783"/>
      <c r="G512" s="783"/>
    </row>
    <row r="513" spans="1:7" ht="15.75" hidden="1">
      <c r="A513" s="744"/>
      <c r="B513" s="1392"/>
      <c r="C513" s="744"/>
      <c r="D513" s="899">
        <v>10</v>
      </c>
      <c r="E513" s="886"/>
      <c r="F513" s="886"/>
      <c r="G513" s="886">
        <v>10</v>
      </c>
    </row>
    <row r="514" spans="1:7" s="423" customFormat="1" ht="31.5" hidden="1">
      <c r="A514" s="744"/>
      <c r="B514" s="793" t="s">
        <v>2996</v>
      </c>
      <c r="C514" s="744"/>
      <c r="D514" s="899"/>
      <c r="E514" s="1006"/>
      <c r="F514" s="1006"/>
      <c r="G514" s="1006"/>
    </row>
    <row r="515" spans="1:7" s="423" customFormat="1" ht="15.75" hidden="1">
      <c r="A515" s="761"/>
      <c r="B515" s="437"/>
      <c r="C515" s="761"/>
      <c r="D515" s="923">
        <v>100</v>
      </c>
      <c r="E515" s="1006"/>
      <c r="F515" s="1006"/>
      <c r="G515" s="1006"/>
    </row>
    <row r="516" spans="1:7" s="423" customFormat="1" ht="15.75" hidden="1" customHeight="1">
      <c r="A516" s="761"/>
      <c r="B516" s="846" t="s">
        <v>2984</v>
      </c>
      <c r="C516" s="761"/>
      <c r="D516" s="910" t="s">
        <v>2988</v>
      </c>
      <c r="E516" s="783"/>
      <c r="F516" s="783"/>
      <c r="G516" s="783"/>
    </row>
    <row r="517" spans="1:7" s="423" customFormat="1" ht="15.75" hidden="1">
      <c r="A517" s="744"/>
      <c r="B517" s="437"/>
      <c r="C517" s="744"/>
      <c r="D517" s="899" t="s">
        <v>2986</v>
      </c>
      <c r="E517" s="1006"/>
      <c r="F517" s="1006"/>
      <c r="G517" s="1006"/>
    </row>
    <row r="518" spans="1:7" s="423" customFormat="1" ht="15.75" hidden="1" customHeight="1">
      <c r="A518" s="744"/>
      <c r="B518" s="793"/>
      <c r="C518" s="744"/>
      <c r="D518" s="899">
        <v>10</v>
      </c>
      <c r="E518" s="1004"/>
      <c r="F518" s="1004"/>
      <c r="G518" s="1004"/>
    </row>
    <row r="519" spans="1:7" s="423" customFormat="1" ht="35.25" hidden="1" customHeight="1">
      <c r="A519" s="744"/>
      <c r="B519" s="793" t="s">
        <v>2985</v>
      </c>
      <c r="C519" s="744"/>
      <c r="D519" s="910" t="s">
        <v>2987</v>
      </c>
      <c r="E519" s="998"/>
      <c r="F519" s="998"/>
      <c r="G519" s="998"/>
    </row>
    <row r="520" spans="1:7" s="437" customFormat="1" ht="15.75" hidden="1">
      <c r="A520" s="766"/>
      <c r="B520" s="807"/>
      <c r="C520" s="766"/>
      <c r="D520" s="901">
        <v>10</v>
      </c>
      <c r="E520" s="783"/>
      <c r="F520" s="783"/>
      <c r="G520" s="783">
        <v>50</v>
      </c>
    </row>
    <row r="521" spans="1:7" s="437" customFormat="1" ht="17.25" hidden="1">
      <c r="A521" s="794" t="s">
        <v>2840</v>
      </c>
      <c r="B521" s="815"/>
      <c r="C521" s="795"/>
      <c r="D521" s="795"/>
      <c r="E521" s="838"/>
      <c r="F521" s="838"/>
      <c r="G521" s="838"/>
    </row>
    <row r="522" spans="1:7" ht="15.75" hidden="1">
      <c r="A522" s="755">
        <v>920</v>
      </c>
      <c r="B522" s="805" t="s">
        <v>2841</v>
      </c>
      <c r="C522" s="761"/>
      <c r="D522" s="774"/>
      <c r="E522" s="986"/>
      <c r="F522" s="986"/>
      <c r="G522" s="986"/>
    </row>
    <row r="523" spans="1:7" ht="47.25" hidden="1">
      <c r="A523" s="744"/>
      <c r="B523" s="808" t="s">
        <v>2842</v>
      </c>
      <c r="C523" s="833" t="s">
        <v>2843</v>
      </c>
      <c r="D523" s="921"/>
      <c r="E523" s="839"/>
      <c r="F523" s="839"/>
      <c r="G523" s="839"/>
    </row>
    <row r="524" spans="1:7" ht="15.75" hidden="1">
      <c r="A524" s="744"/>
      <c r="B524" s="808" t="s">
        <v>2314</v>
      </c>
      <c r="C524" s="833"/>
      <c r="D524" s="908">
        <v>1</v>
      </c>
      <c r="E524" s="839"/>
      <c r="F524" s="839"/>
      <c r="G524" s="839"/>
    </row>
    <row r="525" spans="1:7" ht="15.75" hidden="1">
      <c r="A525" s="744"/>
      <c r="B525" s="808" t="s">
        <v>2315</v>
      </c>
      <c r="C525" s="833"/>
      <c r="D525" s="908">
        <v>1.2</v>
      </c>
      <c r="E525" s="839"/>
      <c r="F525" s="839"/>
      <c r="G525" s="839"/>
    </row>
    <row r="526" spans="1:7" ht="15.75" hidden="1">
      <c r="A526" s="744"/>
      <c r="B526" s="808" t="s">
        <v>2316</v>
      </c>
      <c r="C526" s="833"/>
      <c r="D526" s="908">
        <v>1.4</v>
      </c>
      <c r="E526" s="1007"/>
      <c r="F526" s="1007"/>
      <c r="G526" s="1007"/>
    </row>
    <row r="527" spans="1:7" s="423" customFormat="1" ht="15.75" hidden="1">
      <c r="A527" s="744"/>
      <c r="B527" s="808" t="s">
        <v>2317</v>
      </c>
      <c r="C527" s="833"/>
      <c r="D527" s="908">
        <v>1.6</v>
      </c>
      <c r="E527" s="1007"/>
      <c r="F527" s="1007"/>
      <c r="G527" s="1007"/>
    </row>
    <row r="528" spans="1:7" s="423" customFormat="1" ht="15.75" hidden="1">
      <c r="A528" s="761"/>
      <c r="B528" s="1080" t="s">
        <v>2318</v>
      </c>
      <c r="C528" s="847"/>
      <c r="D528" s="917">
        <v>1.8</v>
      </c>
      <c r="E528" s="1021"/>
      <c r="F528" s="1021"/>
      <c r="G528" s="1021"/>
    </row>
    <row r="529" spans="1:7" s="423" customFormat="1" ht="47.25" hidden="1">
      <c r="A529" s="754"/>
      <c r="B529" s="1081" t="s">
        <v>2845</v>
      </c>
      <c r="C529" s="848" t="s">
        <v>2844</v>
      </c>
      <c r="D529" s="916">
        <v>12</v>
      </c>
      <c r="E529" s="783"/>
      <c r="F529" s="783"/>
      <c r="G529" s="783"/>
    </row>
    <row r="530" spans="1:7" ht="15.75" hidden="1">
      <c r="A530" s="755">
        <v>921</v>
      </c>
      <c r="B530" s="805" t="s">
        <v>2319</v>
      </c>
      <c r="C530" s="796"/>
      <c r="D530" s="786"/>
      <c r="E530" s="783"/>
      <c r="F530" s="783"/>
      <c r="G530" s="783"/>
    </row>
    <row r="531" spans="1:7" s="423" customFormat="1" ht="47.25" hidden="1">
      <c r="A531" s="744"/>
      <c r="B531" s="793" t="s">
        <v>2320</v>
      </c>
      <c r="C531" s="744" t="s">
        <v>2374</v>
      </c>
      <c r="D531" s="899">
        <v>1</v>
      </c>
      <c r="E531" s="783"/>
      <c r="F531" s="783"/>
      <c r="G531" s="783"/>
    </row>
    <row r="532" spans="1:7" s="405" customFormat="1" ht="47.25" hidden="1">
      <c r="A532" s="761"/>
      <c r="B532" s="793" t="s">
        <v>2321</v>
      </c>
      <c r="C532" s="744" t="s">
        <v>2375</v>
      </c>
      <c r="D532" s="899"/>
      <c r="E532" s="886"/>
      <c r="F532" s="886"/>
      <c r="G532" s="886"/>
    </row>
    <row r="533" spans="1:7" s="405" customFormat="1" ht="15.75" hidden="1">
      <c r="A533" s="761"/>
      <c r="B533" s="808" t="s">
        <v>3020</v>
      </c>
      <c r="C533" s="744"/>
      <c r="D533" s="899">
        <v>6</v>
      </c>
      <c r="E533" s="886"/>
      <c r="F533" s="886"/>
      <c r="G533" s="886"/>
    </row>
    <row r="534" spans="1:7" s="405" customFormat="1" ht="15.75" hidden="1">
      <c r="A534" s="761"/>
      <c r="B534" s="808" t="s">
        <v>3021</v>
      </c>
      <c r="C534" s="744"/>
      <c r="D534" s="899">
        <v>0</v>
      </c>
      <c r="E534" s="886"/>
      <c r="F534" s="886"/>
      <c r="G534" s="886"/>
    </row>
    <row r="535" spans="1:7" s="405" customFormat="1" ht="15.75" hidden="1">
      <c r="A535" s="851"/>
      <c r="B535" s="957" t="s">
        <v>2940</v>
      </c>
      <c r="C535" s="851" t="s">
        <v>2376</v>
      </c>
      <c r="D535" s="919">
        <v>2</v>
      </c>
      <c r="E535" s="1021"/>
      <c r="F535" s="1021"/>
      <c r="G535" s="1021"/>
    </row>
    <row r="536" spans="1:7" s="437" customFormat="1" ht="15.75" hidden="1">
      <c r="A536" s="963" t="s">
        <v>1814</v>
      </c>
      <c r="B536" s="964"/>
      <c r="C536" s="965"/>
      <c r="D536" s="965"/>
      <c r="E536" s="886"/>
      <c r="F536" s="886"/>
      <c r="G536" s="886"/>
    </row>
    <row r="537" spans="1:7" ht="15.75" hidden="1">
      <c r="A537" s="755">
        <v>940</v>
      </c>
      <c r="B537" s="805" t="s">
        <v>2846</v>
      </c>
      <c r="C537" s="786"/>
      <c r="D537" s="786"/>
      <c r="E537" s="1021"/>
      <c r="F537" s="1021"/>
      <c r="G537" s="1021"/>
    </row>
    <row r="538" spans="1:7" s="437" customFormat="1" ht="31.5" hidden="1">
      <c r="A538" s="766"/>
      <c r="B538" s="810" t="s">
        <v>2323</v>
      </c>
      <c r="C538" s="754" t="s">
        <v>2847</v>
      </c>
      <c r="D538" s="918">
        <v>0.2</v>
      </c>
      <c r="E538" s="783"/>
      <c r="F538" s="783"/>
      <c r="G538" s="783"/>
    </row>
    <row r="539" spans="1:7" ht="15.75" hidden="1">
      <c r="A539" s="755">
        <v>945</v>
      </c>
      <c r="B539" s="805" t="s">
        <v>2324</v>
      </c>
      <c r="C539" s="786"/>
      <c r="D539" s="744"/>
      <c r="E539" s="783"/>
      <c r="F539" s="783"/>
      <c r="G539" s="783"/>
    </row>
    <row r="540" spans="1:7" ht="47.25" hidden="1">
      <c r="A540" s="744"/>
      <c r="B540" s="793" t="s">
        <v>2325</v>
      </c>
      <c r="C540" s="761" t="s">
        <v>2848</v>
      </c>
      <c r="D540" s="923">
        <v>1.2</v>
      </c>
      <c r="E540" s="1000"/>
      <c r="F540" s="1000"/>
      <c r="G540" s="1000"/>
    </row>
    <row r="541" spans="1:7" s="405" customFormat="1" ht="47.25" hidden="1">
      <c r="A541" s="754"/>
      <c r="B541" s="807" t="s">
        <v>2326</v>
      </c>
      <c r="C541" s="754" t="s">
        <v>2849</v>
      </c>
      <c r="D541" s="918">
        <v>18</v>
      </c>
      <c r="E541" s="1021"/>
      <c r="F541" s="1021"/>
      <c r="G541" s="1021"/>
    </row>
    <row r="542" spans="1:7" s="437" customFormat="1" ht="15.75" hidden="1">
      <c r="A542" s="966" t="s">
        <v>1992</v>
      </c>
      <c r="B542" s="967"/>
      <c r="C542" s="968"/>
      <c r="D542" s="968"/>
      <c r="E542" s="531"/>
      <c r="F542" s="531"/>
      <c r="G542" s="531"/>
    </row>
    <row r="543" spans="1:7" ht="15.75" hidden="1">
      <c r="A543" s="755">
        <v>950</v>
      </c>
      <c r="B543" s="805" t="s">
        <v>2941</v>
      </c>
      <c r="C543" s="786"/>
      <c r="D543" s="786"/>
      <c r="E543" s="531"/>
      <c r="F543" s="531"/>
      <c r="G543" s="531"/>
    </row>
    <row r="544" spans="1:7" ht="15.75" hidden="1">
      <c r="A544" s="744"/>
      <c r="B544" s="793" t="s">
        <v>1994</v>
      </c>
      <c r="C544" s="744" t="s">
        <v>2850</v>
      </c>
      <c r="D544" s="1385" t="s">
        <v>1995</v>
      </c>
      <c r="E544" s="531"/>
      <c r="F544" s="531"/>
      <c r="G544" s="531"/>
    </row>
    <row r="545" spans="1:7" ht="31.5" hidden="1">
      <c r="A545" s="744"/>
      <c r="B545" s="793" t="s">
        <v>1996</v>
      </c>
      <c r="C545" s="744" t="s">
        <v>2851</v>
      </c>
      <c r="D545" s="1401"/>
      <c r="E545" s="1021"/>
      <c r="F545" s="1021"/>
      <c r="G545" s="1021"/>
    </row>
    <row r="546" spans="1:7" ht="31.5" hidden="1">
      <c r="A546" s="766"/>
      <c r="B546" s="807" t="s">
        <v>1997</v>
      </c>
      <c r="C546" s="766" t="s">
        <v>2852</v>
      </c>
      <c r="D546" s="1402"/>
      <c r="E546" s="531"/>
      <c r="F546" s="531"/>
      <c r="G546" s="531"/>
    </row>
    <row r="547" spans="1:7" ht="15.75" hidden="1">
      <c r="A547" s="755">
        <v>951</v>
      </c>
      <c r="B547" s="805" t="s">
        <v>1998</v>
      </c>
      <c r="C547" s="786"/>
      <c r="D547" s="786"/>
      <c r="E547" s="531"/>
      <c r="F547" s="531"/>
      <c r="G547" s="531"/>
    </row>
    <row r="548" spans="1:7" ht="15.75" hidden="1">
      <c r="A548" s="744"/>
      <c r="B548" s="793" t="s">
        <v>2853</v>
      </c>
      <c r="C548" s="744" t="s">
        <v>2855</v>
      </c>
      <c r="D548" s="1385" t="s">
        <v>2039</v>
      </c>
      <c r="E548" s="1021"/>
      <c r="F548" s="1021"/>
      <c r="G548" s="1021"/>
    </row>
    <row r="549" spans="1:7" ht="15.75" hidden="1">
      <c r="A549" s="766"/>
      <c r="B549" s="810" t="s">
        <v>2854</v>
      </c>
      <c r="C549" s="754" t="s">
        <v>2856</v>
      </c>
      <c r="D549" s="1391"/>
      <c r="E549" s="886"/>
      <c r="F549" s="886"/>
      <c r="G549" s="886"/>
    </row>
    <row r="550" spans="1:7" ht="15.75" hidden="1">
      <c r="A550" s="755">
        <v>952</v>
      </c>
      <c r="B550" s="805" t="s">
        <v>1999</v>
      </c>
      <c r="C550" s="786"/>
      <c r="D550" s="786"/>
      <c r="E550" s="1021"/>
      <c r="F550" s="1021"/>
      <c r="G550" s="1021"/>
    </row>
    <row r="551" spans="1:7" s="437" customFormat="1" ht="31.5" hidden="1">
      <c r="A551" s="766"/>
      <c r="B551" s="810" t="s">
        <v>2857</v>
      </c>
      <c r="C551" s="754" t="s">
        <v>2858</v>
      </c>
      <c r="D551" s="918">
        <v>30</v>
      </c>
      <c r="E551" s="886"/>
      <c r="F551" s="886"/>
      <c r="G551" s="886"/>
    </row>
    <row r="552" spans="1:7" ht="15.75" hidden="1">
      <c r="A552" s="755">
        <v>953</v>
      </c>
      <c r="B552" s="805" t="s">
        <v>2000</v>
      </c>
      <c r="C552" s="786"/>
      <c r="D552" s="744"/>
      <c r="E552" s="824"/>
      <c r="F552" s="824"/>
      <c r="G552" s="824"/>
    </row>
    <row r="553" spans="1:7" s="437" customFormat="1" ht="15.75" hidden="1">
      <c r="A553" s="766"/>
      <c r="B553" s="810" t="s">
        <v>2001</v>
      </c>
      <c r="C553" s="754" t="s">
        <v>2859</v>
      </c>
      <c r="D553" s="918">
        <v>20</v>
      </c>
      <c r="E553" s="824"/>
      <c r="F553" s="824"/>
      <c r="G553" s="824"/>
    </row>
    <row r="554" spans="1:7" ht="15.75" hidden="1">
      <c r="A554" s="969">
        <v>955</v>
      </c>
      <c r="B554" s="805" t="s">
        <v>2077</v>
      </c>
      <c r="C554" s="850"/>
      <c r="D554" s="828"/>
      <c r="E554" s="1013"/>
      <c r="F554" s="1013"/>
      <c r="G554" s="1013"/>
    </row>
    <row r="555" spans="1:7" ht="15.75" hidden="1">
      <c r="A555" s="762"/>
      <c r="B555" s="1079" t="s">
        <v>2244</v>
      </c>
      <c r="C555" s="832"/>
      <c r="D555" s="828"/>
      <c r="E555" s="1013"/>
      <c r="F555" s="1013"/>
      <c r="G555" s="1062" t="s">
        <v>2964</v>
      </c>
    </row>
    <row r="556" spans="1:7" ht="15.75" hidden="1">
      <c r="A556" s="762"/>
      <c r="B556" s="1079" t="s">
        <v>2860</v>
      </c>
      <c r="C556" s="822" t="s">
        <v>2942</v>
      </c>
      <c r="D556" s="908" t="s">
        <v>2245</v>
      </c>
      <c r="E556" s="1013"/>
      <c r="F556" s="1013"/>
      <c r="G556" s="1013"/>
    </row>
    <row r="557" spans="1:7" ht="15.75" hidden="1" customHeight="1">
      <c r="A557" s="762"/>
      <c r="B557" s="1079" t="s">
        <v>2861</v>
      </c>
      <c r="C557" s="953" t="s">
        <v>2943</v>
      </c>
      <c r="D557" s="889" t="s">
        <v>2246</v>
      </c>
      <c r="E557" s="1013"/>
      <c r="F557" s="1013"/>
      <c r="G557" s="1013"/>
    </row>
    <row r="558" spans="1:7" ht="15.75" hidden="1" customHeight="1">
      <c r="A558" s="762"/>
      <c r="B558" s="1079" t="s">
        <v>2862</v>
      </c>
      <c r="C558" s="953" t="s">
        <v>2944</v>
      </c>
      <c r="D558" s="889" t="s">
        <v>2247</v>
      </c>
      <c r="E558" s="1000"/>
      <c r="F558" s="1000"/>
      <c r="G558" s="1000"/>
    </row>
    <row r="559" spans="1:7" ht="15.75" hidden="1" customHeight="1">
      <c r="A559" s="849"/>
      <c r="B559" s="810" t="s">
        <v>2863</v>
      </c>
      <c r="C559" s="1026" t="s">
        <v>2945</v>
      </c>
      <c r="D559" s="922" t="s">
        <v>2248</v>
      </c>
      <c r="E559" s="998"/>
      <c r="F559" s="998"/>
      <c r="G559" s="998"/>
    </row>
    <row r="560" spans="1:7" s="437" customFormat="1" ht="15.75" hidden="1">
      <c r="A560" s="794" t="s">
        <v>1993</v>
      </c>
      <c r="B560" s="815"/>
      <c r="C560" s="795"/>
      <c r="D560" s="795"/>
      <c r="E560" s="999"/>
      <c r="F560" s="999"/>
      <c r="G560" s="999"/>
    </row>
    <row r="561" spans="1:7" ht="15.75" hidden="1">
      <c r="A561" s="763">
        <v>980</v>
      </c>
      <c r="B561" s="816" t="s">
        <v>3007</v>
      </c>
      <c r="C561" s="774"/>
      <c r="D561" s="774"/>
      <c r="E561" s="783"/>
      <c r="F561" s="783"/>
      <c r="G561" s="783"/>
    </row>
    <row r="562" spans="1:7" ht="13.5" hidden="1" customHeight="1">
      <c r="A562" s="744"/>
      <c r="B562" s="793" t="s">
        <v>2865</v>
      </c>
      <c r="C562" s="744" t="s">
        <v>2866</v>
      </c>
      <c r="D562" s="898"/>
      <c r="E562" s="531"/>
      <c r="F562" s="531"/>
      <c r="G562" s="531"/>
    </row>
    <row r="563" spans="1:7" ht="15.75" hidden="1">
      <c r="A563" s="744"/>
      <c r="B563" s="793" t="s">
        <v>2867</v>
      </c>
      <c r="C563" s="744"/>
      <c r="D563" s="899">
        <v>23</v>
      </c>
      <c r="E563" s="962"/>
      <c r="F563" s="962"/>
      <c r="G563" s="962"/>
    </row>
    <row r="564" spans="1:7" ht="35.25" hidden="1" customHeight="1">
      <c r="A564" s="744"/>
      <c r="B564" s="793" t="s">
        <v>2868</v>
      </c>
      <c r="C564" s="744"/>
      <c r="D564" s="910" t="s">
        <v>2241</v>
      </c>
      <c r="E564" s="531"/>
      <c r="F564" s="531"/>
      <c r="G564" s="531"/>
    </row>
    <row r="565" spans="1:7" ht="15.75" hidden="1">
      <c r="A565" s="744"/>
      <c r="B565" s="793"/>
      <c r="C565" s="744"/>
      <c r="D565" s="894"/>
      <c r="E565" s="962"/>
      <c r="F565" s="962"/>
      <c r="G565" s="962"/>
    </row>
    <row r="566" spans="1:7" ht="30.75" hidden="1" customHeight="1">
      <c r="A566" s="744"/>
      <c r="B566" s="793" t="s">
        <v>2869</v>
      </c>
      <c r="C566" s="744"/>
      <c r="D566" s="910" t="s">
        <v>2242</v>
      </c>
      <c r="E566" s="783"/>
      <c r="F566" s="783"/>
      <c r="G566" s="783"/>
    </row>
    <row r="567" spans="1:7" ht="15.75" hidden="1">
      <c r="A567" s="744"/>
      <c r="B567" s="793"/>
      <c r="C567" s="744"/>
      <c r="D567" s="894"/>
      <c r="E567" s="531"/>
      <c r="F567" s="531"/>
      <c r="G567" s="531"/>
    </row>
    <row r="568" spans="1:7" ht="15.75" hidden="1">
      <c r="A568" s="744"/>
      <c r="B568" s="793" t="s">
        <v>2870</v>
      </c>
      <c r="C568" s="744"/>
      <c r="D568" s="899">
        <v>25</v>
      </c>
      <c r="E568" s="999"/>
      <c r="F568" s="999"/>
      <c r="G568" s="999"/>
    </row>
    <row r="569" spans="1:7" ht="15.75" hidden="1">
      <c r="A569" s="744"/>
      <c r="B569" s="793" t="s">
        <v>2327</v>
      </c>
      <c r="C569" s="744"/>
      <c r="D569" s="899" t="s">
        <v>2243</v>
      </c>
      <c r="E569" s="783"/>
      <c r="F569" s="783"/>
      <c r="G569" s="783"/>
    </row>
    <row r="570" spans="1:7" ht="15.75" hidden="1">
      <c r="A570" s="744"/>
      <c r="B570" s="793" t="s">
        <v>2871</v>
      </c>
      <c r="C570" s="744" t="s">
        <v>2872</v>
      </c>
      <c r="D570" s="898"/>
      <c r="E570" s="1004"/>
      <c r="F570" s="1004"/>
      <c r="G570" s="1004"/>
    </row>
    <row r="571" spans="1:7" ht="31.5" hidden="1">
      <c r="A571" s="744"/>
      <c r="B571" s="793" t="s">
        <v>2328</v>
      </c>
      <c r="C571" s="744"/>
      <c r="D571" s="899">
        <v>36</v>
      </c>
      <c r="E571" s="991"/>
      <c r="F571" s="991"/>
      <c r="G571" s="991"/>
    </row>
    <row r="572" spans="1:7" s="649" customFormat="1" ht="15.75" hidden="1">
      <c r="A572" s="777"/>
      <c r="B572" s="806" t="s">
        <v>2873</v>
      </c>
      <c r="C572" s="777"/>
      <c r="D572" s="901">
        <v>18</v>
      </c>
      <c r="E572" s="989"/>
      <c r="F572" s="989"/>
      <c r="G572" s="989"/>
    </row>
    <row r="573" spans="1:7" s="409" customFormat="1" ht="15.75" hidden="1">
      <c r="A573" s="755">
        <v>981</v>
      </c>
      <c r="B573" s="805" t="s">
        <v>2875</v>
      </c>
      <c r="C573" s="744"/>
      <c r="D573" s="743"/>
      <c r="E573" s="991"/>
      <c r="F573" s="991"/>
      <c r="G573" s="991"/>
    </row>
    <row r="574" spans="1:7" s="437" customFormat="1" ht="15.75" hidden="1" customHeight="1">
      <c r="A574" s="766"/>
      <c r="B574" s="810" t="s">
        <v>2041</v>
      </c>
      <c r="C574" s="754" t="s">
        <v>2874</v>
      </c>
      <c r="D574" s="1083" t="s">
        <v>2040</v>
      </c>
      <c r="E574" s="999"/>
      <c r="F574" s="999"/>
      <c r="G574" s="999"/>
    </row>
    <row r="575" spans="1:7" s="409" customFormat="1" ht="15.75" hidden="1">
      <c r="A575" s="755">
        <v>982</v>
      </c>
      <c r="B575" s="805" t="s">
        <v>1816</v>
      </c>
      <c r="C575" s="744"/>
      <c r="D575" s="743"/>
      <c r="E575" s="783"/>
      <c r="F575" s="783"/>
      <c r="G575" s="783"/>
    </row>
    <row r="576" spans="1:7" ht="31.5" hidden="1">
      <c r="A576" s="763"/>
      <c r="B576" s="817" t="s">
        <v>1792</v>
      </c>
      <c r="C576" s="744" t="s">
        <v>2876</v>
      </c>
      <c r="D576" s="898"/>
      <c r="E576" s="783"/>
      <c r="F576" s="783"/>
      <c r="G576" s="783"/>
    </row>
    <row r="577" spans="1:7" ht="15.75" hidden="1">
      <c r="A577" s="744"/>
      <c r="B577" s="817" t="s">
        <v>2403</v>
      </c>
      <c r="C577" s="744"/>
      <c r="D577" s="899">
        <v>140</v>
      </c>
      <c r="E577" s="824"/>
      <c r="F577" s="824"/>
      <c r="G577" s="839">
        <v>0</v>
      </c>
    </row>
    <row r="578" spans="1:7" ht="15.75" hidden="1">
      <c r="A578" s="744"/>
      <c r="B578" s="817" t="s">
        <v>1793</v>
      </c>
      <c r="C578" s="744"/>
      <c r="D578" s="899">
        <v>0</v>
      </c>
      <c r="E578" s="839"/>
      <c r="F578" s="839"/>
      <c r="G578" s="839"/>
    </row>
    <row r="579" spans="1:7" ht="15.75" hidden="1" customHeight="1">
      <c r="A579" s="744"/>
      <c r="B579" s="817" t="s">
        <v>2405</v>
      </c>
      <c r="C579" s="744"/>
      <c r="D579" s="924"/>
      <c r="E579" s="783"/>
      <c r="F579" s="783"/>
      <c r="G579" s="783"/>
    </row>
    <row r="580" spans="1:7" ht="15.75" hidden="1">
      <c r="A580" s="744"/>
      <c r="B580" s="817" t="s">
        <v>1794</v>
      </c>
      <c r="C580" s="744"/>
      <c r="D580" s="908">
        <v>200</v>
      </c>
      <c r="E580" s="783"/>
      <c r="F580" s="783"/>
      <c r="G580" s="783">
        <v>200</v>
      </c>
    </row>
    <row r="581" spans="1:7" ht="15.75" hidden="1">
      <c r="A581" s="744"/>
      <c r="B581" s="817" t="s">
        <v>1795</v>
      </c>
      <c r="C581" s="744"/>
      <c r="D581" s="899">
        <v>0</v>
      </c>
      <c r="E581" s="839"/>
      <c r="F581" s="839"/>
      <c r="G581" s="839"/>
    </row>
    <row r="582" spans="1:7" ht="31.5" hidden="1">
      <c r="A582" s="744"/>
      <c r="B582" s="817" t="s">
        <v>1796</v>
      </c>
      <c r="C582" s="744"/>
      <c r="D582" s="899">
        <v>20</v>
      </c>
      <c r="E582" s="783"/>
      <c r="F582" s="783"/>
      <c r="G582" s="783">
        <v>100</v>
      </c>
    </row>
    <row r="583" spans="1:7" ht="31.5" hidden="1">
      <c r="A583" s="763"/>
      <c r="B583" s="817" t="s">
        <v>1797</v>
      </c>
      <c r="C583" s="797"/>
      <c r="D583" s="908">
        <v>200</v>
      </c>
      <c r="E583" s="783"/>
      <c r="F583" s="783"/>
      <c r="G583" s="783">
        <v>300</v>
      </c>
    </row>
    <row r="584" spans="1:7" ht="31.5" hidden="1">
      <c r="A584" s="763"/>
      <c r="B584" s="817" t="s">
        <v>2406</v>
      </c>
      <c r="C584" s="797"/>
      <c r="D584" s="908">
        <v>20</v>
      </c>
      <c r="E584" s="839"/>
      <c r="F584" s="839"/>
      <c r="G584" s="839"/>
    </row>
    <row r="585" spans="1:7" ht="30" hidden="1" customHeight="1">
      <c r="A585" s="763"/>
      <c r="B585" s="817" t="s">
        <v>2879</v>
      </c>
      <c r="C585" s="744" t="s">
        <v>2877</v>
      </c>
      <c r="D585" s="899">
        <v>0</v>
      </c>
      <c r="E585" s="839"/>
      <c r="F585" s="839"/>
      <c r="G585" s="839"/>
    </row>
    <row r="586" spans="1:7" s="423" customFormat="1" ht="31.5" hidden="1">
      <c r="A586" s="744"/>
      <c r="B586" s="817" t="s">
        <v>2878</v>
      </c>
      <c r="C586" s="744"/>
      <c r="D586" s="782"/>
      <c r="E586" s="824"/>
      <c r="F586" s="824"/>
      <c r="G586" s="824"/>
    </row>
    <row r="587" spans="1:7" ht="31.5" hidden="1">
      <c r="A587" s="744"/>
      <c r="B587" s="817" t="s">
        <v>1798</v>
      </c>
      <c r="C587" s="744" t="s">
        <v>341</v>
      </c>
      <c r="D587" s="908">
        <v>0.5</v>
      </c>
      <c r="E587" s="1061">
        <v>0.5</v>
      </c>
      <c r="F587" s="531"/>
      <c r="G587" s="531"/>
    </row>
    <row r="588" spans="1:7" ht="15.75" hidden="1">
      <c r="A588" s="762"/>
      <c r="B588" s="817" t="s">
        <v>2371</v>
      </c>
      <c r="C588" s="744" t="s">
        <v>2370</v>
      </c>
      <c r="D588" s="908">
        <v>5</v>
      </c>
      <c r="E588" s="1059">
        <v>2</v>
      </c>
    </row>
    <row r="589" spans="1:7" ht="15.75" hidden="1">
      <c r="A589" s="798" t="s">
        <v>2037</v>
      </c>
      <c r="B589" s="799"/>
      <c r="C589" s="800"/>
      <c r="D589" s="801"/>
    </row>
    <row r="590" spans="1:7" ht="30" hidden="1" customHeight="1">
      <c r="A590" s="802" t="s">
        <v>2067</v>
      </c>
      <c r="B590" s="1388" t="s">
        <v>2898</v>
      </c>
      <c r="C590" s="1388"/>
      <c r="D590" s="1388"/>
    </row>
    <row r="591" spans="1:7" ht="17.25" hidden="1" customHeight="1">
      <c r="A591" s="802" t="s">
        <v>3004</v>
      </c>
      <c r="B591" s="1388" t="s">
        <v>3005</v>
      </c>
      <c r="C591" s="1388"/>
      <c r="D591" s="1388"/>
    </row>
    <row r="592" spans="1:7" ht="15.75" hidden="1" customHeight="1">
      <c r="A592" s="1389" t="s">
        <v>2896</v>
      </c>
      <c r="B592" s="1389"/>
      <c r="C592" s="1389"/>
      <c r="D592" s="1389"/>
    </row>
    <row r="593" spans="1:4" ht="15.75" hidden="1">
      <c r="A593" s="797"/>
      <c r="B593" s="803" t="s">
        <v>2897</v>
      </c>
      <c r="C593" s="797"/>
      <c r="D593" s="797"/>
    </row>
    <row r="594" spans="1:4" ht="15.75" hidden="1">
      <c r="A594" s="797"/>
      <c r="B594" s="803" t="s">
        <v>3022</v>
      </c>
      <c r="C594" s="797"/>
      <c r="D594" s="797"/>
    </row>
    <row r="595" spans="1:4" ht="15.75" hidden="1">
      <c r="B595" s="803" t="s">
        <v>3023</v>
      </c>
    </row>
    <row r="596" spans="1:4" hidden="1"/>
    <row r="597" spans="1:4" hidden="1"/>
    <row r="598" spans="1:4" hidden="1"/>
    <row r="599" spans="1:4" hidden="1"/>
    <row r="600" spans="1:4" hidden="1"/>
    <row r="601" spans="1:4" hidden="1"/>
    <row r="602" spans="1:4" hidden="1"/>
    <row r="603" spans="1:4" hidden="1"/>
    <row r="604" spans="1:4" hidden="1"/>
    <row r="605" spans="1:4" hidden="1"/>
    <row r="606" spans="1:4" hidden="1"/>
    <row r="607" spans="1:4" hidden="1"/>
    <row r="608" spans="1:4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</sheetData>
  <mergeCells count="33">
    <mergeCell ref="A1:D1"/>
    <mergeCell ref="A2:D2"/>
    <mergeCell ref="B38:B39"/>
    <mergeCell ref="D38:D39"/>
    <mergeCell ref="B54:B55"/>
    <mergeCell ref="D54:D55"/>
    <mergeCell ref="B590:D590"/>
    <mergeCell ref="B591:D591"/>
    <mergeCell ref="A592:D592"/>
    <mergeCell ref="D351:D353"/>
    <mergeCell ref="D355:D357"/>
    <mergeCell ref="D359:D361"/>
    <mergeCell ref="D376:D378"/>
    <mergeCell ref="D380:D382"/>
    <mergeCell ref="D384:D386"/>
    <mergeCell ref="D548:D549"/>
    <mergeCell ref="D337:D339"/>
    <mergeCell ref="B56:B57"/>
    <mergeCell ref="D56:D57"/>
    <mergeCell ref="B58:B59"/>
    <mergeCell ref="D58:D59"/>
    <mergeCell ref="D309:D311"/>
    <mergeCell ref="D313:D315"/>
    <mergeCell ref="E38:E39"/>
    <mergeCell ref="F38:F39"/>
    <mergeCell ref="G38:G39"/>
    <mergeCell ref="B511:B513"/>
    <mergeCell ref="D544:D546"/>
    <mergeCell ref="D317:D319"/>
    <mergeCell ref="D321:D323"/>
    <mergeCell ref="D325:D327"/>
    <mergeCell ref="D329:D331"/>
    <mergeCell ref="D333:D3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Тарифы - сравнительные</vt:lpstr>
      <vt:lpstr>Тарифы АИБ Замечание Дирекци</vt:lpstr>
      <vt:lpstr>замечание</vt:lpstr>
      <vt:lpstr>Точики</vt:lpstr>
      <vt:lpstr>калькуляция</vt:lpstr>
      <vt:lpstr>замечание-</vt:lpstr>
      <vt:lpstr>Пешниходхо</vt:lpstr>
      <vt:lpstr>Тагйиротхо</vt:lpstr>
      <vt:lpstr>Лист1</vt:lpstr>
      <vt:lpstr>Лист2</vt:lpstr>
      <vt:lpstr>Лист3</vt:lpstr>
      <vt:lpstr>калькуляция!Заголовки_для_печати</vt:lpstr>
      <vt:lpstr>'Тарифы - сравнительные'!Заголовки_для_печати</vt:lpstr>
      <vt:lpstr>'Тарифы АИБ Замечание Дирекци'!Заголовки_для_печати</vt:lpstr>
      <vt:lpstr>Точики!Заголовки_для_печати</vt:lpstr>
      <vt:lpstr>Тагйиротхо!Область_печати</vt:lpstr>
      <vt:lpstr>'Тарифы - сравнительные'!Область_печати</vt:lpstr>
      <vt:lpstr>'Тарифы АИБ Замечание Дирекци'!Область_печати</vt:lpstr>
      <vt:lpstr>Точики!Область_печати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saripova</dc:creator>
  <cp:lastModifiedBy>MTuraeva</cp:lastModifiedBy>
  <cp:lastPrinted>2017-01-31T03:10:47Z</cp:lastPrinted>
  <dcterms:created xsi:type="dcterms:W3CDTF">2009-04-22T05:57:45Z</dcterms:created>
  <dcterms:modified xsi:type="dcterms:W3CDTF">2017-02-28T08:53:12Z</dcterms:modified>
</cp:coreProperties>
</file>